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50" windowHeight="1245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<sst xmlns="http://schemas.openxmlformats.org/spreadsheetml/2006/main" count="769" uniqueCount="251">
  <si>
    <r>
      <rPr>
        <b/>
        <sz val="22"/>
        <rFont val="宋体"/>
        <charset val="134"/>
        <scheme val="major"/>
      </rPr>
      <t>广州市南沙区政策性</t>
    </r>
    <r>
      <rPr>
        <b/>
        <u/>
        <sz val="22"/>
        <rFont val="宋体"/>
        <charset val="134"/>
        <scheme val="major"/>
      </rPr>
      <t>种植类、设施农业</t>
    </r>
    <r>
      <rPr>
        <b/>
        <sz val="22"/>
        <rFont val="宋体"/>
        <charset val="134"/>
        <scheme val="major"/>
      </rPr>
      <t>保险承保明细表</t>
    </r>
  </si>
  <si>
    <r>
      <rPr>
        <sz val="10"/>
        <rFont val="宋体"/>
        <charset val="134"/>
      </rPr>
      <t>统计季度：</t>
    </r>
    <r>
      <rPr>
        <u/>
        <sz val="10"/>
        <rFont val="宋体"/>
        <charset val="134"/>
      </rPr>
      <t>2022</t>
    </r>
    <r>
      <rPr>
        <sz val="10"/>
        <rFont val="宋体"/>
        <charset val="134"/>
      </rPr>
      <t>年</t>
    </r>
    <r>
      <rPr>
        <u/>
        <sz val="10"/>
        <rFont val="宋体"/>
        <charset val="134"/>
      </rPr>
      <t xml:space="preserve"> 三 </t>
    </r>
    <r>
      <rPr>
        <sz val="10"/>
        <rFont val="宋体"/>
        <charset val="134"/>
      </rPr>
      <t>季度； 承保总户数：</t>
    </r>
    <r>
      <rPr>
        <u/>
        <sz val="10"/>
        <rFont val="宋体"/>
        <charset val="134"/>
      </rPr>
      <t xml:space="preserve"> 2313 </t>
    </r>
    <r>
      <rPr>
        <sz val="10"/>
        <rFont val="宋体"/>
        <charset val="134"/>
      </rPr>
      <t xml:space="preserve">户                                                                      单位：亩（头、羽、盆）元                                                         </t>
    </r>
  </si>
  <si>
    <t>序号</t>
  </si>
  <si>
    <t>被保险人</t>
  </si>
  <si>
    <t>保单</t>
  </si>
  <si>
    <t>标的名称</t>
  </si>
  <si>
    <t>保险数量</t>
  </si>
  <si>
    <t>标的种养地点</t>
  </si>
  <si>
    <t>保险
起始日</t>
  </si>
  <si>
    <t>保险
终止日</t>
  </si>
  <si>
    <t>保险金额</t>
  </si>
  <si>
    <t>总保费</t>
  </si>
  <si>
    <t>中央财政补贴</t>
  </si>
  <si>
    <t>市级财政补贴</t>
  </si>
  <si>
    <t>区级补贴金额</t>
  </si>
  <si>
    <t>农户缴费金额</t>
  </si>
  <si>
    <t>备注</t>
  </si>
  <si>
    <t>广州市南沙区大岗镇庙青村何添华等9户</t>
  </si>
  <si>
    <t>4401************00000002</t>
  </si>
  <si>
    <t>水稻</t>
  </si>
  <si>
    <t>大岗镇</t>
  </si>
  <si>
    <t>/</t>
  </si>
  <si>
    <t>广州市南沙区大岗镇大岗村何锡泉等5户</t>
  </si>
  <si>
    <t>4401************00000018</t>
  </si>
  <si>
    <t>郭顺波1户</t>
  </si>
  <si>
    <t>4401************00000024</t>
  </si>
  <si>
    <t>广州市南沙区大岗镇庙青村民林燕芬等6户</t>
  </si>
  <si>
    <t>4401************00000025</t>
  </si>
  <si>
    <t>广州市南沙区大岗镇中埠村冯荣根等7户</t>
  </si>
  <si>
    <t>4401************00000026</t>
  </si>
  <si>
    <t>广东省万木齐农林科技有限公司1户</t>
  </si>
  <si>
    <t>4401************00000027</t>
  </si>
  <si>
    <t>广州市南沙区大岗镇北流村冯锡南等13户</t>
  </si>
  <si>
    <t>4401************00000028</t>
  </si>
  <si>
    <t>广州市南沙区大岗镇南顺一村冯镜波等6户</t>
  </si>
  <si>
    <t>4401************00000032</t>
  </si>
  <si>
    <t>广州市南沙区大岗镇新沙村何星源等4户</t>
  </si>
  <si>
    <t>4401************00000033</t>
  </si>
  <si>
    <t>广州市南沙区大岗镇高沙村郭桂锋等2户</t>
  </si>
  <si>
    <t>4401************00000034</t>
  </si>
  <si>
    <t>广州市南沙区大岗镇南顺二村梁桂明等5户</t>
  </si>
  <si>
    <t>4401************00000036</t>
  </si>
  <si>
    <t>广州市南沙区大岗镇新沙村郭兆林等13户</t>
  </si>
  <si>
    <t>蔬菜气象指数</t>
  </si>
  <si>
    <t>广州市南沙区大岗镇庙青村麦泳涛1户</t>
  </si>
  <si>
    <t>4401************00000049</t>
  </si>
  <si>
    <t>广州市南沙区大岗镇新沙村徐胜仔等37户</t>
  </si>
  <si>
    <t>4401************00000015</t>
  </si>
  <si>
    <t>甘蔗</t>
  </si>
  <si>
    <t>广州市南沙区大岗镇中埠村冯荣根等5户</t>
  </si>
  <si>
    <t>4401************00000022</t>
  </si>
  <si>
    <t>陈志敏1户</t>
  </si>
  <si>
    <t>广州市南沙区东涌镇大简村何树荣等9户</t>
  </si>
  <si>
    <t>4401************00000001</t>
  </si>
  <si>
    <t>东涌镇</t>
  </si>
  <si>
    <t>郭惠平1户</t>
  </si>
  <si>
    <t>4401************00000004</t>
  </si>
  <si>
    <t>广州市南沙区东涌镇万洲村何应等3户</t>
  </si>
  <si>
    <t>4401************00000009</t>
  </si>
  <si>
    <t>广州市南沙区东涌镇庆盛村黎桂添等65户</t>
  </si>
  <si>
    <t>广州市南沙区东涌镇西樵村郭瑞金等62户</t>
  </si>
  <si>
    <t>4401************00000016</t>
  </si>
  <si>
    <t>广州市南沙区东涌镇石排村郭锡流等47户</t>
  </si>
  <si>
    <t>4401************00000017</t>
  </si>
  <si>
    <t>广州市南沙区东涌镇天益村陈惠权等2户</t>
  </si>
  <si>
    <t>4401************00000019</t>
  </si>
  <si>
    <t>广州市南沙区东涌镇大简村何镜洪等9户</t>
  </si>
  <si>
    <t>4401************00000021</t>
  </si>
  <si>
    <t>广州市南沙区东涌镇鱼窝头村梁树群等5户</t>
  </si>
  <si>
    <t>广州市南沙区东涌镇东涌村陈润成等10户</t>
  </si>
  <si>
    <t>4401************00000023</t>
  </si>
  <si>
    <t>广州市南沙区东涌镇小乌村郭惠平1户</t>
  </si>
  <si>
    <t>4401************00000030</t>
  </si>
  <si>
    <t>广州市南沙区东涌镇长莫村高兆生等4户</t>
  </si>
  <si>
    <t>4401************00000031</t>
  </si>
  <si>
    <t>广州市农业科学研究院1户</t>
  </si>
  <si>
    <t>4401************00000035</t>
  </si>
  <si>
    <t>广州市南沙区东涌镇庆盛村何桂珍等79户</t>
  </si>
  <si>
    <t>甜玉米</t>
  </si>
  <si>
    <t>广州市南沙区东涌镇小乌村何炎胜等6户</t>
  </si>
  <si>
    <t>4401************00000010</t>
  </si>
  <si>
    <t>广州市南沙区东涌镇西樵村何炳垣等3户</t>
  </si>
  <si>
    <t>4401************00000014</t>
  </si>
  <si>
    <t>广州市南沙区东涌镇庆盛村张耀明等29户</t>
  </si>
  <si>
    <t>露天苗木</t>
  </si>
  <si>
    <t xml:space="preserve">多年一茬，按年投保。
</t>
  </si>
  <si>
    <t>广州市南沙区东涌镇天益村关晓东等15户</t>
  </si>
  <si>
    <t>4401************00000011</t>
  </si>
  <si>
    <t>广州市南沙区东涌镇小乌村张金群等12户</t>
  </si>
  <si>
    <t>广州市南沙区东涌镇官坦村陈建辉等2户</t>
  </si>
  <si>
    <t>广州市南沙区东涌镇万洲村冯锡坤等22户</t>
  </si>
  <si>
    <t>王卓鹏1户</t>
  </si>
  <si>
    <t>何全善1户</t>
  </si>
  <si>
    <t>广州市南沙区园林苗木协会郭锦全等7户</t>
  </si>
  <si>
    <t>4401************00000029</t>
  </si>
  <si>
    <t>陈建辉1户</t>
  </si>
  <si>
    <t>何铭章1户</t>
  </si>
  <si>
    <t>广州市俊茵园林绿化工程有限公司1户</t>
  </si>
  <si>
    <t>4401************00000037</t>
  </si>
  <si>
    <t>谭培荣1户</t>
  </si>
  <si>
    <t>4401************00000012</t>
  </si>
  <si>
    <t>露天鲜切花卉</t>
  </si>
  <si>
    <t>睡莲</t>
  </si>
  <si>
    <t>广州市南沙区东涌镇小乌村黄锦棠1户</t>
  </si>
  <si>
    <t>富贵竹</t>
  </si>
  <si>
    <t>广州市南沙区东涌镇万洲村梁绍铭1户</t>
  </si>
  <si>
    <t>4401************00000020</t>
  </si>
  <si>
    <t>大棚内鲜切花卉</t>
  </si>
  <si>
    <t>绿萝</t>
  </si>
  <si>
    <t>广州市南沙区东涌镇天益村黄凤冰等2户</t>
  </si>
  <si>
    <t>露天盆栽</t>
  </si>
  <si>
    <t>盆径：大于190mm，124000盆，米兰；
盆径：大于190mm，975盆，年桔。</t>
  </si>
  <si>
    <t>梁耀荣1户</t>
  </si>
  <si>
    <t>盆径：大于190mm，9000盆，年桔。</t>
  </si>
  <si>
    <t>广州市南沙区东涌镇小乌村吴汉华等3户</t>
  </si>
  <si>
    <t>盆径：大于190mm，193500盆，鸭脚树。</t>
  </si>
  <si>
    <t>张成1户</t>
  </si>
  <si>
    <t>4401************00000013</t>
  </si>
  <si>
    <t>大棚内盆栽</t>
  </si>
  <si>
    <t>盆径：大于190mm，40000盆，龟背竹。</t>
  </si>
  <si>
    <t>广州市南沙区东涌镇小乌村郭家健等3户</t>
  </si>
  <si>
    <t>盆径：大于190mm，165000盆，夏威夷。</t>
  </si>
  <si>
    <t>广州市南沙区东涌镇东涌村民委员会5户</t>
  </si>
  <si>
    <t>440************000033</t>
  </si>
  <si>
    <t>简易大棚
钢结构大棚</t>
  </si>
  <si>
    <t>简易大棚13.5亩
钢结构大棚42.4亩</t>
  </si>
  <si>
    <t>谭永康1户</t>
  </si>
  <si>
    <t>440************000034</t>
  </si>
  <si>
    <t>钢结构大棚</t>
  </si>
  <si>
    <t>陈三妹1户</t>
  </si>
  <si>
    <t>440************000035</t>
  </si>
  <si>
    <t>广州市南沙区东涌镇万洲村民委员会1户</t>
  </si>
  <si>
    <t>440************000036</t>
  </si>
  <si>
    <t>屈家昌1户</t>
  </si>
  <si>
    <t>440************000044</t>
  </si>
  <si>
    <t>简易大棚</t>
  </si>
  <si>
    <t>广州市南沙区东涌镇大简村郭桂棠等100户</t>
  </si>
  <si>
    <t>广州市南沙区东涌镇天益村何锦添等4户</t>
  </si>
  <si>
    <t>广州市南沙区东涌镇大简村李镜泉等24户</t>
  </si>
  <si>
    <t>广州市南沙区东涌镇万洲村梁鉴洪等13户</t>
  </si>
  <si>
    <t>4401************00000044</t>
  </si>
  <si>
    <t>广州市南沙区东涌镇细沥村郭桂容等508户</t>
  </si>
  <si>
    <t>4401************00000053</t>
  </si>
  <si>
    <t>广州市南沙区东涌镇庆盛村梁牛仔等24户</t>
  </si>
  <si>
    <t>广州市南沙区东涌镇大简村陈永东等221户</t>
  </si>
  <si>
    <t>广州市南沙区东涌镇小乌村马秋容等110户</t>
  </si>
  <si>
    <t>广州市南沙区东涌镇官坦村陈国勇等7户</t>
  </si>
  <si>
    <t>广州市南沙区东涌镇万洲村黄锦堂等17户</t>
  </si>
  <si>
    <t>广州市南沙区东涌镇石基村马维锋等4户</t>
  </si>
  <si>
    <t>广州市南沙区东涌镇西樵村梁荣森等59户</t>
  </si>
  <si>
    <t>何志钊1户</t>
  </si>
  <si>
    <t>广州市南沙区东涌镇东导村黄耀基等3户</t>
  </si>
  <si>
    <t>广州市南沙区横沥镇前进村李锡权等5户</t>
  </si>
  <si>
    <t>4401************00000007</t>
  </si>
  <si>
    <t>横沥镇</t>
  </si>
  <si>
    <t>太阳升村村委会林志勇等2户</t>
  </si>
  <si>
    <t>广州市南沙区横沥镇冯马二村梁有华等6户</t>
  </si>
  <si>
    <t>广州市南沙区横沥镇新兴村丁瑞娇等4户</t>
  </si>
  <si>
    <t>冯银英1户</t>
  </si>
  <si>
    <t>黄健强1户</t>
  </si>
  <si>
    <t>广州市南沙区横沥镇前进村陈耀南等3户</t>
  </si>
  <si>
    <t>广州市南沙区横沥镇冯马二村杜美彩等10户</t>
  </si>
  <si>
    <t>广州市南沙区横沥镇新兴村民委员会8户</t>
  </si>
  <si>
    <t>440************000045</t>
  </si>
  <si>
    <t>广州市南沙区横沥镇前进村何耀南等6户</t>
  </si>
  <si>
    <t>4401************00000045</t>
  </si>
  <si>
    <t>广州市南沙区横沥镇新兴村高柏林等11户</t>
  </si>
  <si>
    <t>4401************00000047</t>
  </si>
  <si>
    <t>广州市南沙区横沥镇冯马三村梁敏洪等7户</t>
  </si>
  <si>
    <t>4401************00000048</t>
  </si>
  <si>
    <t>广州市南沙区横沥镇冯马二村梁华带等6户</t>
  </si>
  <si>
    <t>4401************00000051</t>
  </si>
  <si>
    <t>广州市南沙区横沥镇新兴村梁坤元等29户</t>
  </si>
  <si>
    <t>4401************00000052</t>
  </si>
  <si>
    <t>广州市南沙区横沥镇前进村何耀南等30户</t>
  </si>
  <si>
    <t>4401************00000056</t>
  </si>
  <si>
    <t>广州市南沙区横沥镇冯马二村黄顺添1户</t>
  </si>
  <si>
    <t>广州市南沙区横沥镇冯马一村黄顺添1户</t>
  </si>
  <si>
    <t>广州市南沙区横沥镇冯马三村杜伟潮1户</t>
  </si>
  <si>
    <t>广州市南沙区横沥镇新兴村民梁锦潮等24户</t>
  </si>
  <si>
    <t>罗子俭1户</t>
  </si>
  <si>
    <t>黄阁镇</t>
  </si>
  <si>
    <t>南沙区榄核镇顺河村吴锦钊等4户</t>
  </si>
  <si>
    <t>榄核镇</t>
  </si>
  <si>
    <t>广州市南沙区榄核镇坳尾村陈福强1户</t>
  </si>
  <si>
    <t>广州市南沙区榄核镇上坭村卢桂元等7户</t>
  </si>
  <si>
    <t>周锦棠1户</t>
  </si>
  <si>
    <t>高顺洪1户</t>
  </si>
  <si>
    <t>黄耀南1户</t>
  </si>
  <si>
    <t>广州市南沙区榄核镇上坭村卢细春等26户</t>
  </si>
  <si>
    <t>盆径：大于190mm，172055盆，年桔。</t>
  </si>
  <si>
    <t>张林勇1户</t>
  </si>
  <si>
    <t>盆径：大于190mm，13000盆，年桔。</t>
  </si>
  <si>
    <t>广州市南沙区榄核镇坳尾村郭林根等6户</t>
  </si>
  <si>
    <t>盆径：90mm＜盆径＜140mm，
643040盆，蕉苗。</t>
  </si>
  <si>
    <t>广州市南沙区榄核镇上坭村民委员会8户</t>
  </si>
  <si>
    <t>440************000038</t>
  </si>
  <si>
    <t>广州市南沙区榄核镇上坭村民委员会1户</t>
  </si>
  <si>
    <t>440************000039</t>
  </si>
  <si>
    <t>440************000040</t>
  </si>
  <si>
    <t>广州市南沙区榄核镇坳尾村梁松根等32户</t>
  </si>
  <si>
    <t>4401************00000050</t>
  </si>
  <si>
    <t>广州市南沙区榄核镇上坭村陈执等43户</t>
  </si>
  <si>
    <t>南沙区榄核镇顺河村陈少英等14户</t>
  </si>
  <si>
    <t>南沙区黄杏娇等3户</t>
  </si>
  <si>
    <t>广州市南沙区榄核镇坳尾村冯锡泉等48户</t>
  </si>
  <si>
    <t>广州市南沙区榄核镇万安村麦锐祥等14户</t>
  </si>
  <si>
    <t>广州市南沙区万顷沙镇同兴村冼鉴棠1户</t>
  </si>
  <si>
    <t>万顷沙镇</t>
  </si>
  <si>
    <t>陈金华1户</t>
  </si>
  <si>
    <t>王庆锋1户</t>
  </si>
  <si>
    <t>黄向城1户</t>
  </si>
  <si>
    <t>440************000041</t>
  </si>
  <si>
    <t xml:space="preserve">钢结构大棚
高标钢构大棚
</t>
  </si>
  <si>
    <t>钢结构大棚27亩
高标钢构大棚5亩
附加喷雾系统5亩
附加温控系统5亩</t>
  </si>
  <si>
    <t>付祥春1户</t>
  </si>
  <si>
    <t>440************000042</t>
  </si>
  <si>
    <t>广州市成丰生态农场有限公司1户</t>
  </si>
  <si>
    <t>440************000043</t>
  </si>
  <si>
    <t>广州市南沙区万顷沙镇新安村黄剑华等157户</t>
  </si>
  <si>
    <t>4401************00000038</t>
  </si>
  <si>
    <t>广州市南沙区万顷沙镇新安村郭伟文等10户</t>
  </si>
  <si>
    <t>4401************00000039</t>
  </si>
  <si>
    <t>广州市南沙区万顷沙镇年丰村王金财等7户</t>
  </si>
  <si>
    <t>4401************00000040</t>
  </si>
  <si>
    <t>广州市南沙区万顷沙镇同兴村冼永棠等44户</t>
  </si>
  <si>
    <t>4401************00000041</t>
  </si>
  <si>
    <t>广州市南沙区万顷沙镇民立村陈耀棠等51户</t>
  </si>
  <si>
    <t>4401************00000042</t>
  </si>
  <si>
    <t>广州市南沙区万顷沙镇民建村杜群燕等21户</t>
  </si>
  <si>
    <t>4401************00000043</t>
  </si>
  <si>
    <t>郭荣福1户</t>
  </si>
  <si>
    <t>4401************00000046</t>
  </si>
  <si>
    <t>4401************00000054</t>
  </si>
  <si>
    <t>4401************00000055</t>
  </si>
  <si>
    <t>广州市南沙区万顷沙镇沙尾一村黎绍棠等6户</t>
  </si>
  <si>
    <t>4401************00000057</t>
  </si>
  <si>
    <t>麦泳涛1户</t>
  </si>
  <si>
    <t>4401************00000003</t>
  </si>
  <si>
    <t>珠江街道</t>
  </si>
  <si>
    <t>郭志锋1户</t>
  </si>
  <si>
    <t>4401************00000005</t>
  </si>
  <si>
    <t>石福荣1户</t>
  </si>
  <si>
    <t>4401************00000006</t>
  </si>
  <si>
    <t>吴建辉1户</t>
  </si>
  <si>
    <t>4401************00000008</t>
  </si>
  <si>
    <t>梁进峰1户</t>
  </si>
  <si>
    <t>广州市莱蒙水榭农业生态园有限公司1户</t>
  </si>
  <si>
    <t>广州赋美种业科技有限公司1户</t>
  </si>
  <si>
    <t>440************000037</t>
  </si>
  <si>
    <t>高标钢构大棚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</si>
</sst>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_ "/>
    <numFmt numFmtId="44" formatCode="_ &quot;￥&quot;* #,##0.00_ ;_ &quot;￥&quot;* \-#,##0.00_ ;_ &quot;￥&quot;* &quot;-&quot;??_ ;_ @_ "/>
    <numFmt numFmtId="177" formatCode="0.00_);[Red]\(0.00\)"/>
    <numFmt numFmtId="178" formatCode="0.00;[Red]0.00"/>
  </numFmts>
  <fonts count="33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22"/>
      <name val="宋体"/>
      <charset val="134"/>
      <scheme val="major"/>
    </font>
    <font>
      <b/>
      <sz val="9"/>
      <name val="宋体"/>
      <charset val="134"/>
      <scheme val="major"/>
    </font>
    <font>
      <sz val="12"/>
      <name val="宋体"/>
      <charset val="134"/>
      <scheme val="minor"/>
    </font>
    <font>
      <sz val="9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inor"/>
    </font>
    <font>
      <sz val="11"/>
      <name val="宋体"/>
      <charset val="134"/>
    </font>
    <font>
      <sz val="11"/>
      <color indexed="8"/>
      <name val="宋体"/>
      <charset val="134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2"/>
      <name val="宋体"/>
      <charset val="134"/>
    </font>
    <font>
      <sz val="9"/>
      <name val="宋体"/>
      <charset val="134"/>
    </font>
    <font>
      <b/>
      <u/>
      <sz val="22"/>
      <name val="宋体"/>
      <charset val="134"/>
      <scheme val="major"/>
    </font>
    <font>
      <u/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4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5" fillId="21" borderId="8" applyNumberFormat="0" applyAlignment="0" applyProtection="0">
      <alignment vertical="center"/>
    </xf>
    <xf numFmtId="0" fontId="26" fillId="21" borderId="3" applyNumberFormat="0" applyAlignment="0" applyProtection="0">
      <alignment vertical="center"/>
    </xf>
    <xf numFmtId="0" fontId="15" fillId="6" borderId="4" applyNumberFormat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29" fillId="0" borderId="0">
      <alignment vertical="center"/>
    </xf>
    <xf numFmtId="0" fontId="30" fillId="0" borderId="0">
      <alignment vertical="center"/>
    </xf>
  </cellStyleXfs>
  <cellXfs count="33">
    <xf numFmtId="0" fontId="0" fillId="0" borderId="0" xfId="0">
      <alignment vertical="center"/>
    </xf>
    <xf numFmtId="0" fontId="0" fillId="0" borderId="0" xfId="0" applyFill="1" applyAlignment="1">
      <alignment vertical="center" wrapText="1"/>
    </xf>
    <xf numFmtId="0" fontId="1" fillId="0" borderId="0" xfId="0" applyFont="1" applyFill="1" applyAlignment="1">
      <alignment vertical="center" wrapText="1"/>
    </xf>
    <xf numFmtId="176" fontId="0" fillId="0" borderId="0" xfId="0" applyNumberForma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76" fontId="0" fillId="0" borderId="0" xfId="0" applyNumberFormat="1" applyFill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176" fontId="2" fillId="0" borderId="0" xfId="0" applyNumberFormat="1" applyFont="1" applyFill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176" fontId="4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176" fontId="7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177" fontId="4" fillId="0" borderId="0" xfId="0" applyNumberFormat="1" applyFont="1" applyFill="1" applyBorder="1" applyAlignment="1">
      <alignment horizontal="center" vertical="center" wrapText="1"/>
    </xf>
    <xf numFmtId="177" fontId="4" fillId="0" borderId="0" xfId="0" applyNumberFormat="1" applyFont="1" applyFill="1" applyAlignment="1">
      <alignment horizontal="center" vertical="center" wrapText="1"/>
    </xf>
    <xf numFmtId="176" fontId="7" fillId="0" borderId="0" xfId="0" applyNumberFormat="1" applyFont="1" applyFill="1" applyBorder="1" applyAlignment="1">
      <alignment horizontal="left" vertical="center" wrapText="1"/>
    </xf>
    <xf numFmtId="43" fontId="7" fillId="0" borderId="0" xfId="0" applyNumberFormat="1" applyFont="1" applyFill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 wrapText="1"/>
    </xf>
    <xf numFmtId="176" fontId="7" fillId="0" borderId="1" xfId="49" applyNumberFormat="1" applyFont="1" applyFill="1" applyBorder="1" applyAlignment="1">
      <alignment horizontal="center" vertical="center" wrapText="1"/>
    </xf>
    <xf numFmtId="178" fontId="9" fillId="0" borderId="1" xfId="50" applyNumberFormat="1" applyFont="1" applyFill="1" applyBorder="1" applyAlignment="1">
      <alignment horizontal="center" vertical="center" wrapText="1"/>
    </xf>
    <xf numFmtId="0" fontId="7" fillId="0" borderId="1" xfId="49" applyNumberFormat="1" applyFont="1" applyFill="1" applyBorder="1" applyAlignment="1">
      <alignment horizontal="center" vertical="center" wrapText="1"/>
    </xf>
    <xf numFmtId="176" fontId="9" fillId="0" borderId="1" xfId="5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_Sheet1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35"/>
  <sheetViews>
    <sheetView tabSelected="1" topLeftCell="A128" workbookViewId="0">
      <selection activeCell="P1" sqref="P$1:Q$1048576"/>
    </sheetView>
  </sheetViews>
  <sheetFormatPr defaultColWidth="9" defaultRowHeight="13.5"/>
  <cols>
    <col min="1" max="1" width="4.25833333333333" style="1" customWidth="1"/>
    <col min="2" max="2" width="17.4333333333333" style="1" customWidth="1"/>
    <col min="3" max="3" width="21.15" style="2" customWidth="1"/>
    <col min="4" max="4" width="6.61666666666667" style="1" customWidth="1"/>
    <col min="5" max="5" width="11.7583333333333" style="3" customWidth="1"/>
    <col min="6" max="6" width="8.225" style="1" customWidth="1"/>
    <col min="7" max="7" width="9.96666666666667" style="4" customWidth="1"/>
    <col min="8" max="8" width="10.375" style="4" customWidth="1"/>
    <col min="9" max="10" width="12.0583333333333" style="5" customWidth="1"/>
    <col min="11" max="11" width="10.2916666666667" style="5" customWidth="1"/>
    <col min="12" max="12" width="6.025" style="1" customWidth="1"/>
    <col min="13" max="14" width="12.35" style="5" customWidth="1"/>
    <col min="15" max="15" width="9.26666666666667" style="4" customWidth="1"/>
    <col min="16" max="16382" width="9" style="1"/>
  </cols>
  <sheetData>
    <row r="1" s="1" customFormat="1" ht="27" spans="1:15">
      <c r="A1" s="6" t="s">
        <v>0</v>
      </c>
      <c r="B1" s="6"/>
      <c r="C1" s="7"/>
      <c r="D1" s="6"/>
      <c r="E1" s="8"/>
      <c r="F1" s="6"/>
      <c r="G1" s="6"/>
      <c r="H1" s="6"/>
      <c r="I1" s="8"/>
      <c r="J1" s="8"/>
      <c r="K1" s="8"/>
      <c r="L1" s="6"/>
      <c r="M1" s="8"/>
      <c r="N1" s="8"/>
      <c r="O1" s="6"/>
    </row>
    <row r="2" s="1" customFormat="1" ht="14.25" spans="1:15">
      <c r="A2" s="9"/>
      <c r="B2" s="10"/>
      <c r="C2" s="11"/>
      <c r="D2" s="10"/>
      <c r="E2" s="12"/>
      <c r="F2" s="10"/>
      <c r="G2" s="10"/>
      <c r="H2" s="10"/>
      <c r="I2" s="12"/>
      <c r="J2" s="12"/>
      <c r="K2" s="12"/>
      <c r="L2" s="24"/>
      <c r="M2" s="12"/>
      <c r="N2" s="12"/>
      <c r="O2" s="25"/>
    </row>
    <row r="3" s="1" customFormat="1" spans="1:15">
      <c r="A3" s="13" t="s">
        <v>1</v>
      </c>
      <c r="B3" s="14"/>
      <c r="C3" s="15"/>
      <c r="D3" s="14"/>
      <c r="E3" s="16"/>
      <c r="F3" s="14"/>
      <c r="G3" s="17"/>
      <c r="H3" s="17"/>
      <c r="I3" s="26"/>
      <c r="J3" s="26"/>
      <c r="K3" s="26"/>
      <c r="L3" s="14"/>
      <c r="M3" s="26"/>
      <c r="N3" s="26"/>
      <c r="O3" s="27"/>
    </row>
    <row r="4" s="1" customFormat="1" ht="24" spans="1:15">
      <c r="A4" s="18" t="s">
        <v>2</v>
      </c>
      <c r="B4" s="18" t="s">
        <v>3</v>
      </c>
      <c r="C4" s="18" t="s">
        <v>4</v>
      </c>
      <c r="D4" s="18" t="s">
        <v>5</v>
      </c>
      <c r="E4" s="19" t="s">
        <v>6</v>
      </c>
      <c r="F4" s="18" t="s">
        <v>7</v>
      </c>
      <c r="G4" s="18" t="s">
        <v>8</v>
      </c>
      <c r="H4" s="18" t="s">
        <v>9</v>
      </c>
      <c r="I4" s="19" t="s">
        <v>10</v>
      </c>
      <c r="J4" s="19" t="s">
        <v>11</v>
      </c>
      <c r="K4" s="19" t="s">
        <v>12</v>
      </c>
      <c r="L4" s="28" t="s">
        <v>13</v>
      </c>
      <c r="M4" s="19" t="s">
        <v>14</v>
      </c>
      <c r="N4" s="19" t="s">
        <v>15</v>
      </c>
      <c r="O4" s="28" t="s">
        <v>16</v>
      </c>
    </row>
    <row r="5" s="1" customFormat="1" ht="24" spans="1:15">
      <c r="A5" s="18">
        <v>1</v>
      </c>
      <c r="B5" s="20" t="s">
        <v>17</v>
      </c>
      <c r="C5" s="21" t="s">
        <v>18</v>
      </c>
      <c r="D5" s="22" t="s">
        <v>19</v>
      </c>
      <c r="E5" s="19">
        <f t="shared" ref="E5:E15" si="0">J5/40</f>
        <v>301.8</v>
      </c>
      <c r="F5" s="20" t="s">
        <v>20</v>
      </c>
      <c r="G5" s="22">
        <v>44713</v>
      </c>
      <c r="H5" s="22">
        <v>44834</v>
      </c>
      <c r="I5" s="19">
        <v>301800</v>
      </c>
      <c r="J5" s="19">
        <v>12072</v>
      </c>
      <c r="K5" s="29">
        <f t="shared" ref="K5:K15" si="1">J5*0.35</f>
        <v>4225.2</v>
      </c>
      <c r="L5" s="30" t="s">
        <v>21</v>
      </c>
      <c r="M5" s="29">
        <f t="shared" ref="M5:M15" si="2">J5*0.55</f>
        <v>6639.6</v>
      </c>
      <c r="N5" s="29">
        <f t="shared" ref="N5:N63" si="3">J5*0.1</f>
        <v>1207.2</v>
      </c>
      <c r="O5" s="31"/>
    </row>
    <row r="6" s="1" customFormat="1" ht="24" spans="1:15">
      <c r="A6" s="18">
        <v>2</v>
      </c>
      <c r="B6" s="20" t="s">
        <v>22</v>
      </c>
      <c r="C6" s="21" t="s">
        <v>23</v>
      </c>
      <c r="D6" s="22" t="s">
        <v>19</v>
      </c>
      <c r="E6" s="19">
        <f t="shared" si="0"/>
        <v>285</v>
      </c>
      <c r="F6" s="20" t="s">
        <v>20</v>
      </c>
      <c r="G6" s="22">
        <v>44793</v>
      </c>
      <c r="H6" s="22">
        <v>44895</v>
      </c>
      <c r="I6" s="19">
        <v>285000</v>
      </c>
      <c r="J6" s="19">
        <v>11400</v>
      </c>
      <c r="K6" s="29">
        <f t="shared" si="1"/>
        <v>3990</v>
      </c>
      <c r="L6" s="30" t="s">
        <v>21</v>
      </c>
      <c r="M6" s="29">
        <f t="shared" si="2"/>
        <v>6270</v>
      </c>
      <c r="N6" s="29">
        <f t="shared" si="3"/>
        <v>1140</v>
      </c>
      <c r="O6" s="31"/>
    </row>
    <row r="7" s="1" customFormat="1" spans="1:15">
      <c r="A7" s="18">
        <v>3</v>
      </c>
      <c r="B7" s="20" t="s">
        <v>24</v>
      </c>
      <c r="C7" s="21" t="s">
        <v>25</v>
      </c>
      <c r="D7" s="22" t="s">
        <v>19</v>
      </c>
      <c r="E7" s="19">
        <f t="shared" si="0"/>
        <v>92</v>
      </c>
      <c r="F7" s="20" t="s">
        <v>20</v>
      </c>
      <c r="G7" s="22">
        <v>44793</v>
      </c>
      <c r="H7" s="22">
        <v>44895</v>
      </c>
      <c r="I7" s="19">
        <v>92000</v>
      </c>
      <c r="J7" s="19">
        <v>3680</v>
      </c>
      <c r="K7" s="29">
        <f t="shared" si="1"/>
        <v>1288</v>
      </c>
      <c r="L7" s="30" t="s">
        <v>21</v>
      </c>
      <c r="M7" s="29">
        <f t="shared" si="2"/>
        <v>2024</v>
      </c>
      <c r="N7" s="29">
        <f t="shared" si="3"/>
        <v>368</v>
      </c>
      <c r="O7" s="31"/>
    </row>
    <row r="8" s="1" customFormat="1" ht="24" spans="1:15">
      <c r="A8" s="18">
        <v>4</v>
      </c>
      <c r="B8" s="20" t="s">
        <v>26</v>
      </c>
      <c r="C8" s="21" t="s">
        <v>27</v>
      </c>
      <c r="D8" s="22" t="s">
        <v>19</v>
      </c>
      <c r="E8" s="19">
        <f t="shared" si="0"/>
        <v>160.8</v>
      </c>
      <c r="F8" s="20" t="s">
        <v>20</v>
      </c>
      <c r="G8" s="22">
        <v>44793</v>
      </c>
      <c r="H8" s="22">
        <v>44895</v>
      </c>
      <c r="I8" s="19">
        <v>160800</v>
      </c>
      <c r="J8" s="19">
        <v>6432</v>
      </c>
      <c r="K8" s="29">
        <f t="shared" si="1"/>
        <v>2251.2</v>
      </c>
      <c r="L8" s="30" t="s">
        <v>21</v>
      </c>
      <c r="M8" s="29">
        <f t="shared" si="2"/>
        <v>3537.6</v>
      </c>
      <c r="N8" s="29">
        <f t="shared" si="3"/>
        <v>643.2</v>
      </c>
      <c r="O8" s="31"/>
    </row>
    <row r="9" s="1" customFormat="1" ht="24" spans="1:15">
      <c r="A9" s="18">
        <v>5</v>
      </c>
      <c r="B9" s="20" t="s">
        <v>28</v>
      </c>
      <c r="C9" s="21" t="s">
        <v>29</v>
      </c>
      <c r="D9" s="22" t="s">
        <v>19</v>
      </c>
      <c r="E9" s="19">
        <f t="shared" si="0"/>
        <v>481.6</v>
      </c>
      <c r="F9" s="20" t="s">
        <v>20</v>
      </c>
      <c r="G9" s="22">
        <v>44793</v>
      </c>
      <c r="H9" s="22">
        <v>44895</v>
      </c>
      <c r="I9" s="19">
        <v>481600</v>
      </c>
      <c r="J9" s="19">
        <v>19264</v>
      </c>
      <c r="K9" s="29">
        <f t="shared" si="1"/>
        <v>6742.4</v>
      </c>
      <c r="L9" s="30" t="s">
        <v>21</v>
      </c>
      <c r="M9" s="29">
        <f t="shared" si="2"/>
        <v>10595.2</v>
      </c>
      <c r="N9" s="29">
        <f t="shared" si="3"/>
        <v>1926.4</v>
      </c>
      <c r="O9" s="31"/>
    </row>
    <row r="10" s="1" customFormat="1" ht="24" spans="1:15">
      <c r="A10" s="18">
        <v>6</v>
      </c>
      <c r="B10" s="20" t="s">
        <v>30</v>
      </c>
      <c r="C10" s="21" t="s">
        <v>31</v>
      </c>
      <c r="D10" s="22" t="s">
        <v>19</v>
      </c>
      <c r="E10" s="19">
        <f t="shared" si="0"/>
        <v>15.6</v>
      </c>
      <c r="F10" s="20" t="s">
        <v>20</v>
      </c>
      <c r="G10" s="22">
        <v>44793</v>
      </c>
      <c r="H10" s="22">
        <v>44895</v>
      </c>
      <c r="I10" s="19">
        <v>15600</v>
      </c>
      <c r="J10" s="19">
        <v>624</v>
      </c>
      <c r="K10" s="29">
        <f t="shared" si="1"/>
        <v>218.4</v>
      </c>
      <c r="L10" s="30" t="s">
        <v>21</v>
      </c>
      <c r="M10" s="29">
        <f t="shared" si="2"/>
        <v>343.2</v>
      </c>
      <c r="N10" s="29">
        <f t="shared" si="3"/>
        <v>62.4</v>
      </c>
      <c r="O10" s="31"/>
    </row>
    <row r="11" s="1" customFormat="1" ht="24" spans="1:15">
      <c r="A11" s="18">
        <v>7</v>
      </c>
      <c r="B11" s="20" t="s">
        <v>32</v>
      </c>
      <c r="C11" s="21" t="s">
        <v>33</v>
      </c>
      <c r="D11" s="22" t="s">
        <v>19</v>
      </c>
      <c r="E11" s="19">
        <f t="shared" si="0"/>
        <v>18.5</v>
      </c>
      <c r="F11" s="20" t="s">
        <v>20</v>
      </c>
      <c r="G11" s="22">
        <v>44793</v>
      </c>
      <c r="H11" s="22">
        <v>44895</v>
      </c>
      <c r="I11" s="19">
        <v>18500</v>
      </c>
      <c r="J11" s="19">
        <v>740</v>
      </c>
      <c r="K11" s="29">
        <f t="shared" si="1"/>
        <v>259</v>
      </c>
      <c r="L11" s="30" t="s">
        <v>21</v>
      </c>
      <c r="M11" s="29">
        <f t="shared" si="2"/>
        <v>407</v>
      </c>
      <c r="N11" s="29">
        <f t="shared" si="3"/>
        <v>74</v>
      </c>
      <c r="O11" s="31"/>
    </row>
    <row r="12" s="1" customFormat="1" ht="24" spans="1:15">
      <c r="A12" s="18">
        <v>8</v>
      </c>
      <c r="B12" s="20" t="s">
        <v>34</v>
      </c>
      <c r="C12" s="21" t="s">
        <v>35</v>
      </c>
      <c r="D12" s="22" t="s">
        <v>19</v>
      </c>
      <c r="E12" s="19">
        <f t="shared" si="0"/>
        <v>253.8</v>
      </c>
      <c r="F12" s="20" t="s">
        <v>20</v>
      </c>
      <c r="G12" s="22">
        <v>44793</v>
      </c>
      <c r="H12" s="22">
        <v>44895</v>
      </c>
      <c r="I12" s="19">
        <v>253800</v>
      </c>
      <c r="J12" s="19">
        <v>10152</v>
      </c>
      <c r="K12" s="29">
        <f t="shared" si="1"/>
        <v>3553.2</v>
      </c>
      <c r="L12" s="30" t="s">
        <v>21</v>
      </c>
      <c r="M12" s="29">
        <f t="shared" si="2"/>
        <v>5583.6</v>
      </c>
      <c r="N12" s="29">
        <f t="shared" si="3"/>
        <v>1015.2</v>
      </c>
      <c r="O12" s="31"/>
    </row>
    <row r="13" s="1" customFormat="1" ht="24" spans="1:15">
      <c r="A13" s="18">
        <v>9</v>
      </c>
      <c r="B13" s="20" t="s">
        <v>36</v>
      </c>
      <c r="C13" s="21" t="s">
        <v>37</v>
      </c>
      <c r="D13" s="22" t="s">
        <v>19</v>
      </c>
      <c r="E13" s="19">
        <f t="shared" si="0"/>
        <v>128.37</v>
      </c>
      <c r="F13" s="20" t="s">
        <v>20</v>
      </c>
      <c r="G13" s="22">
        <v>44793</v>
      </c>
      <c r="H13" s="22">
        <v>44895</v>
      </c>
      <c r="I13" s="19">
        <v>128370</v>
      </c>
      <c r="J13" s="19">
        <v>5134.8</v>
      </c>
      <c r="K13" s="29">
        <f t="shared" si="1"/>
        <v>1797.18</v>
      </c>
      <c r="L13" s="30" t="s">
        <v>21</v>
      </c>
      <c r="M13" s="29">
        <f t="shared" si="2"/>
        <v>2824.14</v>
      </c>
      <c r="N13" s="29">
        <f t="shared" si="3"/>
        <v>513.48</v>
      </c>
      <c r="O13" s="31"/>
    </row>
    <row r="14" s="1" customFormat="1" ht="24" spans="1:15">
      <c r="A14" s="18">
        <v>10</v>
      </c>
      <c r="B14" s="20" t="s">
        <v>38</v>
      </c>
      <c r="C14" s="21" t="s">
        <v>39</v>
      </c>
      <c r="D14" s="22" t="s">
        <v>19</v>
      </c>
      <c r="E14" s="19">
        <f t="shared" si="0"/>
        <v>127</v>
      </c>
      <c r="F14" s="20" t="s">
        <v>20</v>
      </c>
      <c r="G14" s="22">
        <v>44793</v>
      </c>
      <c r="H14" s="22">
        <v>44895</v>
      </c>
      <c r="I14" s="19">
        <v>127000</v>
      </c>
      <c r="J14" s="19">
        <v>5080</v>
      </c>
      <c r="K14" s="29">
        <f t="shared" si="1"/>
        <v>1778</v>
      </c>
      <c r="L14" s="30" t="s">
        <v>21</v>
      </c>
      <c r="M14" s="29">
        <f t="shared" si="2"/>
        <v>2794</v>
      </c>
      <c r="N14" s="29">
        <f t="shared" si="3"/>
        <v>508</v>
      </c>
      <c r="O14" s="31"/>
    </row>
    <row r="15" s="1" customFormat="1" ht="24" spans="1:15">
      <c r="A15" s="18">
        <v>11</v>
      </c>
      <c r="B15" s="20" t="s">
        <v>40</v>
      </c>
      <c r="C15" s="21" t="s">
        <v>41</v>
      </c>
      <c r="D15" s="22" t="s">
        <v>19</v>
      </c>
      <c r="E15" s="19">
        <f t="shared" si="0"/>
        <v>225.12</v>
      </c>
      <c r="F15" s="20" t="s">
        <v>20</v>
      </c>
      <c r="G15" s="22">
        <v>44793</v>
      </c>
      <c r="H15" s="22">
        <v>44895</v>
      </c>
      <c r="I15" s="19">
        <v>225120</v>
      </c>
      <c r="J15" s="19">
        <v>9004.8</v>
      </c>
      <c r="K15" s="29">
        <f t="shared" si="1"/>
        <v>3151.68</v>
      </c>
      <c r="L15" s="30" t="s">
        <v>21</v>
      </c>
      <c r="M15" s="29">
        <f t="shared" si="2"/>
        <v>4952.64</v>
      </c>
      <c r="N15" s="29">
        <f t="shared" si="3"/>
        <v>900.48</v>
      </c>
      <c r="O15" s="31"/>
    </row>
    <row r="16" s="1" customFormat="1" ht="24" spans="1:15">
      <c r="A16" s="18">
        <v>12</v>
      </c>
      <c r="B16" s="20" t="s">
        <v>42</v>
      </c>
      <c r="C16" s="21" t="s">
        <v>39</v>
      </c>
      <c r="D16" s="20" t="s">
        <v>43</v>
      </c>
      <c r="E16" s="19">
        <f>J16/408</f>
        <v>80</v>
      </c>
      <c r="F16" s="20" t="s">
        <v>20</v>
      </c>
      <c r="G16" s="22">
        <v>44744</v>
      </c>
      <c r="H16" s="22">
        <v>45108</v>
      </c>
      <c r="I16" s="19">
        <v>384000</v>
      </c>
      <c r="J16" s="19">
        <v>32640</v>
      </c>
      <c r="K16" s="32" t="s">
        <v>21</v>
      </c>
      <c r="L16" s="30" t="s">
        <v>21</v>
      </c>
      <c r="M16" s="29">
        <f>J16*0.9</f>
        <v>29376</v>
      </c>
      <c r="N16" s="29">
        <f t="shared" si="3"/>
        <v>3264</v>
      </c>
      <c r="O16" s="31"/>
    </row>
    <row r="17" s="1" customFormat="1" ht="24" spans="1:15">
      <c r="A17" s="18">
        <v>13</v>
      </c>
      <c r="B17" s="20" t="s">
        <v>44</v>
      </c>
      <c r="C17" s="21" t="s">
        <v>45</v>
      </c>
      <c r="D17" s="20" t="s">
        <v>43</v>
      </c>
      <c r="E17" s="19">
        <f>J17/408</f>
        <v>106</v>
      </c>
      <c r="F17" s="20" t="s">
        <v>20</v>
      </c>
      <c r="G17" s="22">
        <v>44778</v>
      </c>
      <c r="H17" s="22">
        <v>45142</v>
      </c>
      <c r="I17" s="19">
        <v>508800</v>
      </c>
      <c r="J17" s="19">
        <v>43248</v>
      </c>
      <c r="K17" s="32" t="s">
        <v>21</v>
      </c>
      <c r="L17" s="30" t="s">
        <v>21</v>
      </c>
      <c r="M17" s="29">
        <f>J17*0.9</f>
        <v>38923.2</v>
      </c>
      <c r="N17" s="29">
        <f t="shared" si="3"/>
        <v>4324.8</v>
      </c>
      <c r="O17" s="31"/>
    </row>
    <row r="18" s="1" customFormat="1" ht="24" spans="1:15">
      <c r="A18" s="18">
        <v>14</v>
      </c>
      <c r="B18" s="20" t="s">
        <v>46</v>
      </c>
      <c r="C18" s="21" t="s">
        <v>47</v>
      </c>
      <c r="D18" s="20" t="s">
        <v>48</v>
      </c>
      <c r="E18" s="19">
        <f t="shared" ref="E18:E20" si="4">J18/72</f>
        <v>309.7</v>
      </c>
      <c r="F18" s="20" t="s">
        <v>20</v>
      </c>
      <c r="G18" s="22">
        <v>44652</v>
      </c>
      <c r="H18" s="22">
        <v>45016</v>
      </c>
      <c r="I18" s="19">
        <v>464550</v>
      </c>
      <c r="J18" s="19">
        <v>22298.4</v>
      </c>
      <c r="K18" s="29">
        <f t="shared" ref="K18:K36" si="5">J18*0.35</f>
        <v>7804.44</v>
      </c>
      <c r="L18" s="30" t="s">
        <v>21</v>
      </c>
      <c r="M18" s="29">
        <f t="shared" ref="M18:M36" si="6">J18*0.55</f>
        <v>12264.12</v>
      </c>
      <c r="N18" s="29">
        <f t="shared" si="3"/>
        <v>2229.84</v>
      </c>
      <c r="O18" s="31"/>
    </row>
    <row r="19" s="1" customFormat="1" ht="24" spans="1:15">
      <c r="A19" s="18">
        <v>15</v>
      </c>
      <c r="B19" s="20" t="s">
        <v>49</v>
      </c>
      <c r="C19" s="21" t="s">
        <v>50</v>
      </c>
      <c r="D19" s="20" t="s">
        <v>48</v>
      </c>
      <c r="E19" s="19">
        <f t="shared" si="4"/>
        <v>105.8</v>
      </c>
      <c r="F19" s="20" t="s">
        <v>20</v>
      </c>
      <c r="G19" s="22">
        <v>44652</v>
      </c>
      <c r="H19" s="22">
        <v>45016</v>
      </c>
      <c r="I19" s="19">
        <v>158700</v>
      </c>
      <c r="J19" s="19">
        <v>7617.6</v>
      </c>
      <c r="K19" s="29">
        <f t="shared" si="5"/>
        <v>2666.16</v>
      </c>
      <c r="L19" s="30" t="s">
        <v>21</v>
      </c>
      <c r="M19" s="29">
        <f t="shared" si="6"/>
        <v>4189.68</v>
      </c>
      <c r="N19" s="29">
        <f t="shared" si="3"/>
        <v>761.76</v>
      </c>
      <c r="O19" s="31"/>
    </row>
    <row r="20" s="1" customFormat="1" spans="1:15">
      <c r="A20" s="18">
        <v>16</v>
      </c>
      <c r="B20" s="20" t="s">
        <v>51</v>
      </c>
      <c r="C20" s="21" t="s">
        <v>29</v>
      </c>
      <c r="D20" s="20" t="s">
        <v>48</v>
      </c>
      <c r="E20" s="19">
        <f t="shared" si="4"/>
        <v>17.2</v>
      </c>
      <c r="F20" s="20" t="s">
        <v>20</v>
      </c>
      <c r="G20" s="22">
        <v>44652</v>
      </c>
      <c r="H20" s="22">
        <v>45016</v>
      </c>
      <c r="I20" s="19">
        <v>25800</v>
      </c>
      <c r="J20" s="19">
        <v>1238.4</v>
      </c>
      <c r="K20" s="29">
        <f t="shared" si="5"/>
        <v>433.44</v>
      </c>
      <c r="L20" s="30" t="s">
        <v>21</v>
      </c>
      <c r="M20" s="29">
        <f t="shared" si="6"/>
        <v>681.12</v>
      </c>
      <c r="N20" s="29">
        <f t="shared" si="3"/>
        <v>123.84</v>
      </c>
      <c r="O20" s="31"/>
    </row>
    <row r="21" s="1" customFormat="1" ht="24" spans="1:15">
      <c r="A21" s="18">
        <v>17</v>
      </c>
      <c r="B21" s="20" t="s">
        <v>52</v>
      </c>
      <c r="C21" s="21" t="s">
        <v>53</v>
      </c>
      <c r="D21" s="22" t="s">
        <v>19</v>
      </c>
      <c r="E21" s="19">
        <f t="shared" ref="E21:E33" si="7">J21/40</f>
        <v>71.1</v>
      </c>
      <c r="F21" s="20" t="s">
        <v>54</v>
      </c>
      <c r="G21" s="22">
        <v>44713</v>
      </c>
      <c r="H21" s="22">
        <v>44834</v>
      </c>
      <c r="I21" s="19">
        <v>71100</v>
      </c>
      <c r="J21" s="19">
        <v>2844</v>
      </c>
      <c r="K21" s="29">
        <f t="shared" si="5"/>
        <v>995.4</v>
      </c>
      <c r="L21" s="30" t="s">
        <v>21</v>
      </c>
      <c r="M21" s="29">
        <f t="shared" si="6"/>
        <v>1564.2</v>
      </c>
      <c r="N21" s="29">
        <f t="shared" si="3"/>
        <v>284.4</v>
      </c>
      <c r="O21" s="31"/>
    </row>
    <row r="22" s="1" customFormat="1" spans="1:15">
      <c r="A22" s="18">
        <v>18</v>
      </c>
      <c r="B22" s="20" t="s">
        <v>55</v>
      </c>
      <c r="C22" s="21" t="s">
        <v>56</v>
      </c>
      <c r="D22" s="22" t="s">
        <v>19</v>
      </c>
      <c r="E22" s="19">
        <f t="shared" si="7"/>
        <v>45</v>
      </c>
      <c r="F22" s="20" t="s">
        <v>54</v>
      </c>
      <c r="G22" s="22">
        <v>44713</v>
      </c>
      <c r="H22" s="22">
        <v>44834</v>
      </c>
      <c r="I22" s="19">
        <v>45000</v>
      </c>
      <c r="J22" s="19">
        <v>1800</v>
      </c>
      <c r="K22" s="29">
        <f t="shared" si="5"/>
        <v>630</v>
      </c>
      <c r="L22" s="30" t="s">
        <v>21</v>
      </c>
      <c r="M22" s="29">
        <f t="shared" si="6"/>
        <v>990</v>
      </c>
      <c r="N22" s="29">
        <f t="shared" si="3"/>
        <v>180</v>
      </c>
      <c r="O22" s="31"/>
    </row>
    <row r="23" s="1" customFormat="1" ht="24" spans="1:15">
      <c r="A23" s="18">
        <v>19</v>
      </c>
      <c r="B23" s="20" t="s">
        <v>57</v>
      </c>
      <c r="C23" s="21" t="s">
        <v>58</v>
      </c>
      <c r="D23" s="22" t="s">
        <v>19</v>
      </c>
      <c r="E23" s="19">
        <f t="shared" si="7"/>
        <v>362.7</v>
      </c>
      <c r="F23" s="20" t="s">
        <v>54</v>
      </c>
      <c r="G23" s="22">
        <v>44713</v>
      </c>
      <c r="H23" s="22">
        <v>44834</v>
      </c>
      <c r="I23" s="19">
        <v>362700</v>
      </c>
      <c r="J23" s="19">
        <v>14508</v>
      </c>
      <c r="K23" s="29">
        <f t="shared" si="5"/>
        <v>5077.8</v>
      </c>
      <c r="L23" s="30" t="s">
        <v>21</v>
      </c>
      <c r="M23" s="29">
        <f t="shared" si="6"/>
        <v>7979.4</v>
      </c>
      <c r="N23" s="29">
        <f t="shared" si="3"/>
        <v>1450.8</v>
      </c>
      <c r="O23" s="31"/>
    </row>
    <row r="24" s="1" customFormat="1" ht="24" spans="1:15">
      <c r="A24" s="18">
        <v>20</v>
      </c>
      <c r="B24" s="20" t="s">
        <v>59</v>
      </c>
      <c r="C24" s="21" t="s">
        <v>47</v>
      </c>
      <c r="D24" s="22" t="s">
        <v>19</v>
      </c>
      <c r="E24" s="19">
        <f t="shared" si="7"/>
        <v>126.38</v>
      </c>
      <c r="F24" s="20" t="s">
        <v>54</v>
      </c>
      <c r="G24" s="22">
        <v>44793</v>
      </c>
      <c r="H24" s="22">
        <v>44895</v>
      </c>
      <c r="I24" s="19">
        <v>126380</v>
      </c>
      <c r="J24" s="19">
        <v>5055.2</v>
      </c>
      <c r="K24" s="29">
        <f t="shared" si="5"/>
        <v>1769.32</v>
      </c>
      <c r="L24" s="30" t="s">
        <v>21</v>
      </c>
      <c r="M24" s="29">
        <f t="shared" si="6"/>
        <v>2780.36</v>
      </c>
      <c r="N24" s="29">
        <f t="shared" si="3"/>
        <v>505.52</v>
      </c>
      <c r="O24" s="31"/>
    </row>
    <row r="25" s="1" customFormat="1" ht="24" spans="1:15">
      <c r="A25" s="18">
        <v>21</v>
      </c>
      <c r="B25" s="20" t="s">
        <v>60</v>
      </c>
      <c r="C25" s="21" t="s">
        <v>61</v>
      </c>
      <c r="D25" s="22" t="s">
        <v>19</v>
      </c>
      <c r="E25" s="19">
        <f t="shared" si="7"/>
        <v>107.9</v>
      </c>
      <c r="F25" s="20" t="s">
        <v>54</v>
      </c>
      <c r="G25" s="22">
        <v>44793</v>
      </c>
      <c r="H25" s="22">
        <v>44895</v>
      </c>
      <c r="I25" s="19">
        <v>107900</v>
      </c>
      <c r="J25" s="19">
        <v>4316</v>
      </c>
      <c r="K25" s="29">
        <f t="shared" si="5"/>
        <v>1510.6</v>
      </c>
      <c r="L25" s="30" t="s">
        <v>21</v>
      </c>
      <c r="M25" s="29">
        <f t="shared" si="6"/>
        <v>2373.8</v>
      </c>
      <c r="N25" s="29">
        <f t="shared" si="3"/>
        <v>431.6</v>
      </c>
      <c r="O25" s="31"/>
    </row>
    <row r="26" s="1" customFormat="1" ht="24" spans="1:15">
      <c r="A26" s="18">
        <v>22</v>
      </c>
      <c r="B26" s="20" t="s">
        <v>62</v>
      </c>
      <c r="C26" s="21" t="s">
        <v>63</v>
      </c>
      <c r="D26" s="22" t="s">
        <v>19</v>
      </c>
      <c r="E26" s="19">
        <f t="shared" si="7"/>
        <v>136.55</v>
      </c>
      <c r="F26" s="20" t="s">
        <v>54</v>
      </c>
      <c r="G26" s="22">
        <v>44793</v>
      </c>
      <c r="H26" s="22">
        <v>44895</v>
      </c>
      <c r="I26" s="19">
        <v>136550</v>
      </c>
      <c r="J26" s="19">
        <v>5462</v>
      </c>
      <c r="K26" s="29">
        <f t="shared" si="5"/>
        <v>1911.7</v>
      </c>
      <c r="L26" s="30" t="s">
        <v>21</v>
      </c>
      <c r="M26" s="29">
        <f t="shared" si="6"/>
        <v>3004.1</v>
      </c>
      <c r="N26" s="29">
        <f t="shared" si="3"/>
        <v>546.2</v>
      </c>
      <c r="O26" s="31"/>
    </row>
    <row r="27" s="1" customFormat="1" ht="24" spans="1:15">
      <c r="A27" s="18">
        <v>23</v>
      </c>
      <c r="B27" s="20" t="s">
        <v>64</v>
      </c>
      <c r="C27" s="21" t="s">
        <v>65</v>
      </c>
      <c r="D27" s="22" t="s">
        <v>19</v>
      </c>
      <c r="E27" s="19">
        <f t="shared" si="7"/>
        <v>63</v>
      </c>
      <c r="F27" s="20" t="s">
        <v>54</v>
      </c>
      <c r="G27" s="22">
        <v>44793</v>
      </c>
      <c r="H27" s="22">
        <v>44895</v>
      </c>
      <c r="I27" s="19">
        <v>63000</v>
      </c>
      <c r="J27" s="19">
        <v>2520</v>
      </c>
      <c r="K27" s="29">
        <f t="shared" si="5"/>
        <v>882</v>
      </c>
      <c r="L27" s="30" t="s">
        <v>21</v>
      </c>
      <c r="M27" s="29">
        <f t="shared" si="6"/>
        <v>1386</v>
      </c>
      <c r="N27" s="29">
        <f t="shared" si="3"/>
        <v>252</v>
      </c>
      <c r="O27" s="31"/>
    </row>
    <row r="28" s="1" customFormat="1" ht="24" spans="1:15">
      <c r="A28" s="18">
        <v>24</v>
      </c>
      <c r="B28" s="20" t="s">
        <v>66</v>
      </c>
      <c r="C28" s="21" t="s">
        <v>67</v>
      </c>
      <c r="D28" s="22" t="s">
        <v>19</v>
      </c>
      <c r="E28" s="19">
        <f t="shared" si="7"/>
        <v>71.6</v>
      </c>
      <c r="F28" s="20" t="s">
        <v>54</v>
      </c>
      <c r="G28" s="22">
        <v>44793</v>
      </c>
      <c r="H28" s="22">
        <v>44895</v>
      </c>
      <c r="I28" s="19">
        <v>71600</v>
      </c>
      <c r="J28" s="19">
        <v>2864</v>
      </c>
      <c r="K28" s="29">
        <f t="shared" si="5"/>
        <v>1002.4</v>
      </c>
      <c r="L28" s="30" t="s">
        <v>21</v>
      </c>
      <c r="M28" s="29">
        <f t="shared" si="6"/>
        <v>1575.2</v>
      </c>
      <c r="N28" s="29">
        <f t="shared" si="3"/>
        <v>286.4</v>
      </c>
      <c r="O28" s="31"/>
    </row>
    <row r="29" s="1" customFormat="1" ht="24" spans="1:15">
      <c r="A29" s="18">
        <v>25</v>
      </c>
      <c r="B29" s="20" t="s">
        <v>68</v>
      </c>
      <c r="C29" s="21" t="s">
        <v>50</v>
      </c>
      <c r="D29" s="22" t="s">
        <v>19</v>
      </c>
      <c r="E29" s="19">
        <f t="shared" si="7"/>
        <v>182</v>
      </c>
      <c r="F29" s="20" t="s">
        <v>54</v>
      </c>
      <c r="G29" s="22">
        <v>44793</v>
      </c>
      <c r="H29" s="22">
        <v>44895</v>
      </c>
      <c r="I29" s="19">
        <v>182000</v>
      </c>
      <c r="J29" s="19">
        <v>7280</v>
      </c>
      <c r="K29" s="29">
        <f t="shared" si="5"/>
        <v>2548</v>
      </c>
      <c r="L29" s="30" t="s">
        <v>21</v>
      </c>
      <c r="M29" s="29">
        <f t="shared" si="6"/>
        <v>4004</v>
      </c>
      <c r="N29" s="29">
        <f t="shared" si="3"/>
        <v>728</v>
      </c>
      <c r="O29" s="31"/>
    </row>
    <row r="30" s="1" customFormat="1" ht="24" spans="1:15">
      <c r="A30" s="18">
        <v>26</v>
      </c>
      <c r="B30" s="20" t="s">
        <v>69</v>
      </c>
      <c r="C30" s="21" t="s">
        <v>70</v>
      </c>
      <c r="D30" s="22" t="s">
        <v>19</v>
      </c>
      <c r="E30" s="19">
        <f t="shared" si="7"/>
        <v>48.4</v>
      </c>
      <c r="F30" s="20" t="s">
        <v>54</v>
      </c>
      <c r="G30" s="22">
        <v>44793</v>
      </c>
      <c r="H30" s="22">
        <v>44895</v>
      </c>
      <c r="I30" s="19">
        <v>48400</v>
      </c>
      <c r="J30" s="19">
        <v>1936</v>
      </c>
      <c r="K30" s="29">
        <f t="shared" si="5"/>
        <v>677.6</v>
      </c>
      <c r="L30" s="30" t="s">
        <v>21</v>
      </c>
      <c r="M30" s="29">
        <f t="shared" si="6"/>
        <v>1064.8</v>
      </c>
      <c r="N30" s="29">
        <f t="shared" si="3"/>
        <v>193.6</v>
      </c>
      <c r="O30" s="31"/>
    </row>
    <row r="31" s="1" customFormat="1" ht="24" spans="1:15">
      <c r="A31" s="18">
        <v>27</v>
      </c>
      <c r="B31" s="20" t="s">
        <v>71</v>
      </c>
      <c r="C31" s="21" t="s">
        <v>72</v>
      </c>
      <c r="D31" s="22" t="s">
        <v>19</v>
      </c>
      <c r="E31" s="19">
        <f t="shared" si="7"/>
        <v>45</v>
      </c>
      <c r="F31" s="20" t="s">
        <v>54</v>
      </c>
      <c r="G31" s="22">
        <v>44793</v>
      </c>
      <c r="H31" s="22">
        <v>44895</v>
      </c>
      <c r="I31" s="19">
        <v>45000</v>
      </c>
      <c r="J31" s="19">
        <v>1800</v>
      </c>
      <c r="K31" s="29">
        <f t="shared" si="5"/>
        <v>630</v>
      </c>
      <c r="L31" s="30" t="s">
        <v>21</v>
      </c>
      <c r="M31" s="29">
        <f t="shared" si="6"/>
        <v>990</v>
      </c>
      <c r="N31" s="29">
        <f t="shared" si="3"/>
        <v>180</v>
      </c>
      <c r="O31" s="31"/>
    </row>
    <row r="32" s="1" customFormat="1" ht="24" spans="1:15">
      <c r="A32" s="18">
        <v>28</v>
      </c>
      <c r="B32" s="20" t="s">
        <v>73</v>
      </c>
      <c r="C32" s="21" t="s">
        <v>74</v>
      </c>
      <c r="D32" s="22" t="s">
        <v>19</v>
      </c>
      <c r="E32" s="19">
        <f t="shared" si="7"/>
        <v>41</v>
      </c>
      <c r="F32" s="20" t="s">
        <v>54</v>
      </c>
      <c r="G32" s="22">
        <v>44793</v>
      </c>
      <c r="H32" s="22">
        <v>44895</v>
      </c>
      <c r="I32" s="19">
        <v>41000</v>
      </c>
      <c r="J32" s="19">
        <v>1640</v>
      </c>
      <c r="K32" s="29">
        <f t="shared" si="5"/>
        <v>574</v>
      </c>
      <c r="L32" s="30" t="s">
        <v>21</v>
      </c>
      <c r="M32" s="29">
        <f t="shared" si="6"/>
        <v>902</v>
      </c>
      <c r="N32" s="29">
        <f t="shared" si="3"/>
        <v>164</v>
      </c>
      <c r="O32" s="31"/>
    </row>
    <row r="33" s="1" customFormat="1" ht="24" spans="1:15">
      <c r="A33" s="18">
        <v>29</v>
      </c>
      <c r="B33" s="20" t="s">
        <v>75</v>
      </c>
      <c r="C33" s="21" t="s">
        <v>76</v>
      </c>
      <c r="D33" s="22" t="s">
        <v>19</v>
      </c>
      <c r="E33" s="19">
        <f t="shared" si="7"/>
        <v>660</v>
      </c>
      <c r="F33" s="20" t="s">
        <v>54</v>
      </c>
      <c r="G33" s="22">
        <v>44793</v>
      </c>
      <c r="H33" s="22">
        <v>44895</v>
      </c>
      <c r="I33" s="19">
        <v>660000</v>
      </c>
      <c r="J33" s="19">
        <v>26400</v>
      </c>
      <c r="K33" s="29">
        <f t="shared" si="5"/>
        <v>9240</v>
      </c>
      <c r="L33" s="30" t="s">
        <v>21</v>
      </c>
      <c r="M33" s="29">
        <f t="shared" si="6"/>
        <v>14520</v>
      </c>
      <c r="N33" s="29">
        <f t="shared" si="3"/>
        <v>2640</v>
      </c>
      <c r="O33" s="31"/>
    </row>
    <row r="34" s="1" customFormat="1" ht="24" spans="1:15">
      <c r="A34" s="18">
        <v>30</v>
      </c>
      <c r="B34" s="20" t="s">
        <v>77</v>
      </c>
      <c r="C34" s="21" t="s">
        <v>58</v>
      </c>
      <c r="D34" s="22" t="s">
        <v>78</v>
      </c>
      <c r="E34" s="19">
        <f t="shared" ref="E34:E36" si="8">J34/48</f>
        <v>94</v>
      </c>
      <c r="F34" s="20" t="s">
        <v>54</v>
      </c>
      <c r="G34" s="22">
        <v>44713</v>
      </c>
      <c r="H34" s="22">
        <v>44834</v>
      </c>
      <c r="I34" s="19">
        <v>94000</v>
      </c>
      <c r="J34" s="19">
        <v>4512</v>
      </c>
      <c r="K34" s="29">
        <f t="shared" si="5"/>
        <v>1579.2</v>
      </c>
      <c r="L34" s="30" t="s">
        <v>21</v>
      </c>
      <c r="M34" s="29">
        <f t="shared" si="6"/>
        <v>2481.6</v>
      </c>
      <c r="N34" s="29">
        <f t="shared" si="3"/>
        <v>451.2</v>
      </c>
      <c r="O34" s="31"/>
    </row>
    <row r="35" s="1" customFormat="1" ht="24" spans="1:15">
      <c r="A35" s="18">
        <v>31</v>
      </c>
      <c r="B35" s="20" t="s">
        <v>79</v>
      </c>
      <c r="C35" s="21" t="s">
        <v>80</v>
      </c>
      <c r="D35" s="22" t="s">
        <v>78</v>
      </c>
      <c r="E35" s="19">
        <f t="shared" si="8"/>
        <v>4.6</v>
      </c>
      <c r="F35" s="20" t="s">
        <v>54</v>
      </c>
      <c r="G35" s="22">
        <v>44666</v>
      </c>
      <c r="H35" s="22">
        <v>44787</v>
      </c>
      <c r="I35" s="19">
        <v>4600</v>
      </c>
      <c r="J35" s="19">
        <v>220.8</v>
      </c>
      <c r="K35" s="29">
        <f t="shared" si="5"/>
        <v>77.28</v>
      </c>
      <c r="L35" s="30" t="s">
        <v>21</v>
      </c>
      <c r="M35" s="29">
        <f t="shared" si="6"/>
        <v>121.44</v>
      </c>
      <c r="N35" s="29">
        <f t="shared" si="3"/>
        <v>22.08</v>
      </c>
      <c r="O35" s="31"/>
    </row>
    <row r="36" s="1" customFormat="1" ht="24" spans="1:15">
      <c r="A36" s="18">
        <v>32</v>
      </c>
      <c r="B36" s="20" t="s">
        <v>81</v>
      </c>
      <c r="C36" s="21" t="s">
        <v>82</v>
      </c>
      <c r="D36" s="22" t="s">
        <v>78</v>
      </c>
      <c r="E36" s="19">
        <f t="shared" si="8"/>
        <v>5.5</v>
      </c>
      <c r="F36" s="20" t="s">
        <v>54</v>
      </c>
      <c r="G36" s="22">
        <v>44713</v>
      </c>
      <c r="H36" s="22">
        <v>44834</v>
      </c>
      <c r="I36" s="19">
        <v>5500</v>
      </c>
      <c r="J36" s="19">
        <v>264</v>
      </c>
      <c r="K36" s="29">
        <f t="shared" si="5"/>
        <v>92.4</v>
      </c>
      <c r="L36" s="30" t="s">
        <v>21</v>
      </c>
      <c r="M36" s="29">
        <f t="shared" si="6"/>
        <v>145.2</v>
      </c>
      <c r="N36" s="29">
        <f t="shared" si="3"/>
        <v>26.4</v>
      </c>
      <c r="O36" s="31"/>
    </row>
    <row r="37" s="1" customFormat="1" ht="36" spans="1:15">
      <c r="A37" s="18">
        <v>33</v>
      </c>
      <c r="B37" s="20" t="s">
        <v>83</v>
      </c>
      <c r="C37" s="21" t="s">
        <v>58</v>
      </c>
      <c r="D37" s="20" t="s">
        <v>84</v>
      </c>
      <c r="E37" s="19">
        <v>190.5</v>
      </c>
      <c r="F37" s="20" t="s">
        <v>54</v>
      </c>
      <c r="G37" s="22">
        <v>44747</v>
      </c>
      <c r="H37" s="22">
        <v>45111</v>
      </c>
      <c r="I37" s="19">
        <v>952500</v>
      </c>
      <c r="J37" s="19">
        <v>76200</v>
      </c>
      <c r="K37" s="30" t="s">
        <v>21</v>
      </c>
      <c r="L37" s="30" t="s">
        <v>21</v>
      </c>
      <c r="M37" s="29">
        <f t="shared" ref="M37:M63" si="9">J37*0.9</f>
        <v>68580</v>
      </c>
      <c r="N37" s="29">
        <f t="shared" si="3"/>
        <v>7620</v>
      </c>
      <c r="O37" s="29" t="s">
        <v>85</v>
      </c>
    </row>
    <row r="38" s="1" customFormat="1" ht="36" spans="1:15">
      <c r="A38" s="18">
        <v>34</v>
      </c>
      <c r="B38" s="20" t="s">
        <v>86</v>
      </c>
      <c r="C38" s="21" t="s">
        <v>87</v>
      </c>
      <c r="D38" s="20" t="s">
        <v>84</v>
      </c>
      <c r="E38" s="19">
        <v>320.06</v>
      </c>
      <c r="F38" s="20" t="s">
        <v>54</v>
      </c>
      <c r="G38" s="22">
        <v>44750</v>
      </c>
      <c r="H38" s="22">
        <v>45114</v>
      </c>
      <c r="I38" s="19">
        <v>1600300</v>
      </c>
      <c r="J38" s="19">
        <v>128024</v>
      </c>
      <c r="K38" s="30" t="s">
        <v>21</v>
      </c>
      <c r="L38" s="30" t="s">
        <v>21</v>
      </c>
      <c r="M38" s="29">
        <f t="shared" si="9"/>
        <v>115221.6</v>
      </c>
      <c r="N38" s="29">
        <f t="shared" si="3"/>
        <v>12802.4</v>
      </c>
      <c r="O38" s="29" t="s">
        <v>85</v>
      </c>
    </row>
    <row r="39" s="1" customFormat="1" ht="36" spans="1:15">
      <c r="A39" s="18">
        <v>39</v>
      </c>
      <c r="B39" s="20" t="s">
        <v>88</v>
      </c>
      <c r="C39" s="21" t="s">
        <v>61</v>
      </c>
      <c r="D39" s="20" t="s">
        <v>84</v>
      </c>
      <c r="E39" s="19">
        <v>231</v>
      </c>
      <c r="F39" s="20" t="s">
        <v>54</v>
      </c>
      <c r="G39" s="22">
        <v>44757</v>
      </c>
      <c r="H39" s="22">
        <v>45121</v>
      </c>
      <c r="I39" s="19">
        <v>1155000</v>
      </c>
      <c r="J39" s="19">
        <v>92400</v>
      </c>
      <c r="K39" s="32" t="s">
        <v>21</v>
      </c>
      <c r="L39" s="30" t="s">
        <v>21</v>
      </c>
      <c r="M39" s="29">
        <f t="shared" si="9"/>
        <v>83160</v>
      </c>
      <c r="N39" s="29">
        <f t="shared" si="3"/>
        <v>9240</v>
      </c>
      <c r="O39" s="29" t="s">
        <v>85</v>
      </c>
    </row>
    <row r="40" s="1" customFormat="1" ht="36" spans="1:15">
      <c r="A40" s="18">
        <v>44</v>
      </c>
      <c r="B40" s="20" t="s">
        <v>89</v>
      </c>
      <c r="C40" s="21" t="s">
        <v>67</v>
      </c>
      <c r="D40" s="20" t="s">
        <v>84</v>
      </c>
      <c r="E40" s="19">
        <v>125</v>
      </c>
      <c r="F40" s="20" t="s">
        <v>54</v>
      </c>
      <c r="G40" s="22">
        <v>44762</v>
      </c>
      <c r="H40" s="22">
        <v>45126</v>
      </c>
      <c r="I40" s="19">
        <v>625000</v>
      </c>
      <c r="J40" s="19">
        <v>50000</v>
      </c>
      <c r="K40" s="32" t="s">
        <v>21</v>
      </c>
      <c r="L40" s="30" t="s">
        <v>21</v>
      </c>
      <c r="M40" s="29">
        <f t="shared" si="9"/>
        <v>45000</v>
      </c>
      <c r="N40" s="29">
        <f t="shared" si="3"/>
        <v>5000</v>
      </c>
      <c r="O40" s="29" t="s">
        <v>85</v>
      </c>
    </row>
    <row r="41" s="1" customFormat="1" ht="36" spans="1:15">
      <c r="A41" s="18">
        <v>45</v>
      </c>
      <c r="B41" s="20" t="s">
        <v>90</v>
      </c>
      <c r="C41" s="21" t="s">
        <v>50</v>
      </c>
      <c r="D41" s="20" t="s">
        <v>84</v>
      </c>
      <c r="E41" s="19">
        <v>773.08</v>
      </c>
      <c r="F41" s="20" t="s">
        <v>54</v>
      </c>
      <c r="G41" s="22">
        <v>44762</v>
      </c>
      <c r="H41" s="22">
        <v>45126</v>
      </c>
      <c r="I41" s="19">
        <v>3865400</v>
      </c>
      <c r="J41" s="19">
        <v>309232</v>
      </c>
      <c r="K41" s="32" t="s">
        <v>21</v>
      </c>
      <c r="L41" s="30" t="s">
        <v>21</v>
      </c>
      <c r="M41" s="29">
        <f t="shared" si="9"/>
        <v>278308.8</v>
      </c>
      <c r="N41" s="29">
        <f t="shared" si="3"/>
        <v>30923.2</v>
      </c>
      <c r="O41" s="29" t="s">
        <v>85</v>
      </c>
    </row>
    <row r="42" s="1" customFormat="1" ht="36" spans="1:15">
      <c r="A42" s="18">
        <v>46</v>
      </c>
      <c r="B42" s="20" t="s">
        <v>91</v>
      </c>
      <c r="C42" s="21" t="s">
        <v>29</v>
      </c>
      <c r="D42" s="20" t="s">
        <v>84</v>
      </c>
      <c r="E42" s="19">
        <v>26.8</v>
      </c>
      <c r="F42" s="20" t="s">
        <v>54</v>
      </c>
      <c r="G42" s="22">
        <v>44782</v>
      </c>
      <c r="H42" s="22">
        <v>45146</v>
      </c>
      <c r="I42" s="19">
        <v>134000</v>
      </c>
      <c r="J42" s="19">
        <v>10720</v>
      </c>
      <c r="K42" s="32" t="s">
        <v>21</v>
      </c>
      <c r="L42" s="30" t="s">
        <v>21</v>
      </c>
      <c r="M42" s="29">
        <f t="shared" si="9"/>
        <v>9648</v>
      </c>
      <c r="N42" s="29">
        <f t="shared" si="3"/>
        <v>1072</v>
      </c>
      <c r="O42" s="29" t="s">
        <v>85</v>
      </c>
    </row>
    <row r="43" s="1" customFormat="1" ht="36" spans="1:15">
      <c r="A43" s="18">
        <v>47</v>
      </c>
      <c r="B43" s="20" t="s">
        <v>92</v>
      </c>
      <c r="C43" s="21" t="s">
        <v>31</v>
      </c>
      <c r="D43" s="20" t="s">
        <v>84</v>
      </c>
      <c r="E43" s="19">
        <v>12.08</v>
      </c>
      <c r="F43" s="20" t="s">
        <v>54</v>
      </c>
      <c r="G43" s="22">
        <v>44792</v>
      </c>
      <c r="H43" s="22">
        <v>45156</v>
      </c>
      <c r="I43" s="19">
        <v>60400</v>
      </c>
      <c r="J43" s="19">
        <v>4832</v>
      </c>
      <c r="K43" s="32" t="s">
        <v>21</v>
      </c>
      <c r="L43" s="30" t="s">
        <v>21</v>
      </c>
      <c r="M43" s="29">
        <f t="shared" si="9"/>
        <v>4348.8</v>
      </c>
      <c r="N43" s="29">
        <f t="shared" si="3"/>
        <v>483.2</v>
      </c>
      <c r="O43" s="29" t="s">
        <v>85</v>
      </c>
    </row>
    <row r="44" s="1" customFormat="1" ht="36" spans="1:15">
      <c r="A44" s="18">
        <v>108</v>
      </c>
      <c r="B44" s="20" t="s">
        <v>93</v>
      </c>
      <c r="C44" s="21" t="s">
        <v>94</v>
      </c>
      <c r="D44" s="20" t="s">
        <v>84</v>
      </c>
      <c r="E44" s="19">
        <v>575.2</v>
      </c>
      <c r="F44" s="20" t="s">
        <v>54</v>
      </c>
      <c r="G44" s="22">
        <v>44803</v>
      </c>
      <c r="H44" s="22">
        <v>45167</v>
      </c>
      <c r="I44" s="19">
        <v>2876000</v>
      </c>
      <c r="J44" s="19">
        <v>230080</v>
      </c>
      <c r="K44" s="32" t="s">
        <v>21</v>
      </c>
      <c r="L44" s="30" t="s">
        <v>21</v>
      </c>
      <c r="M44" s="29">
        <f t="shared" si="9"/>
        <v>207072</v>
      </c>
      <c r="N44" s="29">
        <f t="shared" si="3"/>
        <v>23008</v>
      </c>
      <c r="O44" s="29" t="s">
        <v>85</v>
      </c>
    </row>
    <row r="45" s="1" customFormat="1" ht="36" spans="1:15">
      <c r="A45" s="18">
        <v>48</v>
      </c>
      <c r="B45" s="20" t="s">
        <v>95</v>
      </c>
      <c r="C45" s="21" t="s">
        <v>37</v>
      </c>
      <c r="D45" s="20" t="s">
        <v>84</v>
      </c>
      <c r="E45" s="19">
        <v>24.5</v>
      </c>
      <c r="F45" s="20" t="s">
        <v>54</v>
      </c>
      <c r="G45" s="22">
        <v>44805</v>
      </c>
      <c r="H45" s="22">
        <v>45169</v>
      </c>
      <c r="I45" s="19">
        <v>122500</v>
      </c>
      <c r="J45" s="19">
        <v>9800</v>
      </c>
      <c r="K45" s="32" t="s">
        <v>21</v>
      </c>
      <c r="L45" s="30" t="s">
        <v>21</v>
      </c>
      <c r="M45" s="29">
        <f t="shared" si="9"/>
        <v>8820</v>
      </c>
      <c r="N45" s="29">
        <f t="shared" si="3"/>
        <v>980</v>
      </c>
      <c r="O45" s="29" t="s">
        <v>85</v>
      </c>
    </row>
    <row r="46" s="1" customFormat="1" ht="36" spans="1:15">
      <c r="A46" s="18">
        <v>49</v>
      </c>
      <c r="B46" s="20" t="s">
        <v>96</v>
      </c>
      <c r="C46" s="21" t="s">
        <v>39</v>
      </c>
      <c r="D46" s="20" t="s">
        <v>84</v>
      </c>
      <c r="E46" s="19">
        <v>21</v>
      </c>
      <c r="F46" s="20" t="s">
        <v>54</v>
      </c>
      <c r="G46" s="22">
        <v>44806</v>
      </c>
      <c r="H46" s="22">
        <v>45170</v>
      </c>
      <c r="I46" s="19">
        <v>105000</v>
      </c>
      <c r="J46" s="19">
        <v>8400</v>
      </c>
      <c r="K46" s="32" t="s">
        <v>21</v>
      </c>
      <c r="L46" s="30" t="s">
        <v>21</v>
      </c>
      <c r="M46" s="29">
        <f t="shared" si="9"/>
        <v>7560</v>
      </c>
      <c r="N46" s="29">
        <f t="shared" si="3"/>
        <v>840</v>
      </c>
      <c r="O46" s="29" t="s">
        <v>85</v>
      </c>
    </row>
    <row r="47" s="1" customFormat="1" ht="36" spans="1:15">
      <c r="A47" s="18">
        <v>50</v>
      </c>
      <c r="B47" s="20" t="s">
        <v>97</v>
      </c>
      <c r="C47" s="21" t="s">
        <v>98</v>
      </c>
      <c r="D47" s="20" t="s">
        <v>84</v>
      </c>
      <c r="E47" s="19">
        <v>117.46</v>
      </c>
      <c r="F47" s="20" t="s">
        <v>54</v>
      </c>
      <c r="G47" s="22">
        <v>44826</v>
      </c>
      <c r="H47" s="22">
        <v>45190</v>
      </c>
      <c r="I47" s="19">
        <v>587300</v>
      </c>
      <c r="J47" s="19">
        <v>46984</v>
      </c>
      <c r="K47" s="32" t="s">
        <v>21</v>
      </c>
      <c r="L47" s="30" t="s">
        <v>21</v>
      </c>
      <c r="M47" s="29">
        <f t="shared" si="9"/>
        <v>42285.6</v>
      </c>
      <c r="N47" s="29">
        <f t="shared" si="3"/>
        <v>4698.4</v>
      </c>
      <c r="O47" s="29" t="s">
        <v>85</v>
      </c>
    </row>
    <row r="48" s="1" customFormat="1" ht="24" spans="1:15">
      <c r="A48" s="18">
        <v>35</v>
      </c>
      <c r="B48" s="20" t="s">
        <v>99</v>
      </c>
      <c r="C48" s="21" t="s">
        <v>100</v>
      </c>
      <c r="D48" s="20" t="s">
        <v>101</v>
      </c>
      <c r="E48" s="19">
        <v>31.78</v>
      </c>
      <c r="F48" s="20" t="s">
        <v>54</v>
      </c>
      <c r="G48" s="22">
        <v>44750</v>
      </c>
      <c r="H48" s="22">
        <v>45114</v>
      </c>
      <c r="I48" s="19">
        <v>95340</v>
      </c>
      <c r="J48" s="19">
        <v>7627.2</v>
      </c>
      <c r="K48" s="30" t="s">
        <v>21</v>
      </c>
      <c r="L48" s="30" t="s">
        <v>21</v>
      </c>
      <c r="M48" s="29">
        <f t="shared" si="9"/>
        <v>6864.48</v>
      </c>
      <c r="N48" s="29">
        <f t="shared" si="3"/>
        <v>762.72</v>
      </c>
      <c r="O48" s="31" t="s">
        <v>102</v>
      </c>
    </row>
    <row r="49" s="1" customFormat="1" ht="24" spans="1:15">
      <c r="A49" s="18">
        <v>40</v>
      </c>
      <c r="B49" s="20" t="s">
        <v>103</v>
      </c>
      <c r="C49" s="21" t="s">
        <v>63</v>
      </c>
      <c r="D49" s="20" t="s">
        <v>101</v>
      </c>
      <c r="E49" s="19">
        <v>2</v>
      </c>
      <c r="F49" s="20" t="s">
        <v>54</v>
      </c>
      <c r="G49" s="22">
        <v>44757</v>
      </c>
      <c r="H49" s="22">
        <v>45121</v>
      </c>
      <c r="I49" s="19">
        <v>6000</v>
      </c>
      <c r="J49" s="19">
        <v>480</v>
      </c>
      <c r="K49" s="30" t="s">
        <v>21</v>
      </c>
      <c r="L49" s="30" t="s">
        <v>21</v>
      </c>
      <c r="M49" s="29">
        <f t="shared" si="9"/>
        <v>432</v>
      </c>
      <c r="N49" s="29">
        <f t="shared" si="3"/>
        <v>48</v>
      </c>
      <c r="O49" s="31" t="s">
        <v>104</v>
      </c>
    </row>
    <row r="50" s="1" customFormat="1" ht="36" spans="1:15">
      <c r="A50" s="18">
        <v>43</v>
      </c>
      <c r="B50" s="20" t="s">
        <v>105</v>
      </c>
      <c r="C50" s="21" t="s">
        <v>106</v>
      </c>
      <c r="D50" s="20" t="s">
        <v>107</v>
      </c>
      <c r="E50" s="19">
        <v>40.7</v>
      </c>
      <c r="F50" s="20" t="s">
        <v>54</v>
      </c>
      <c r="G50" s="22">
        <v>44762</v>
      </c>
      <c r="H50" s="22">
        <v>45126</v>
      </c>
      <c r="I50" s="19">
        <v>122100</v>
      </c>
      <c r="J50" s="19">
        <v>4884</v>
      </c>
      <c r="K50" s="32" t="s">
        <v>21</v>
      </c>
      <c r="L50" s="30" t="s">
        <v>21</v>
      </c>
      <c r="M50" s="29">
        <f t="shared" si="9"/>
        <v>4395.6</v>
      </c>
      <c r="N50" s="29">
        <f t="shared" si="3"/>
        <v>488.4</v>
      </c>
      <c r="O50" s="20" t="s">
        <v>108</v>
      </c>
    </row>
    <row r="51" s="1" customFormat="1" ht="84" spans="1:15">
      <c r="A51" s="18">
        <v>37</v>
      </c>
      <c r="B51" s="20" t="s">
        <v>109</v>
      </c>
      <c r="C51" s="21" t="s">
        <v>82</v>
      </c>
      <c r="D51" s="20" t="s">
        <v>110</v>
      </c>
      <c r="E51" s="23">
        <v>124975</v>
      </c>
      <c r="F51" s="20" t="s">
        <v>54</v>
      </c>
      <c r="G51" s="22">
        <v>44751</v>
      </c>
      <c r="H51" s="22">
        <v>45115</v>
      </c>
      <c r="I51" s="19">
        <v>218706.25</v>
      </c>
      <c r="J51" s="19">
        <v>17496.5</v>
      </c>
      <c r="K51" s="30" t="s">
        <v>21</v>
      </c>
      <c r="L51" s="30" t="s">
        <v>21</v>
      </c>
      <c r="M51" s="29">
        <f t="shared" si="9"/>
        <v>15746.85</v>
      </c>
      <c r="N51" s="29">
        <f t="shared" si="3"/>
        <v>1749.65</v>
      </c>
      <c r="O51" s="31" t="s">
        <v>111</v>
      </c>
    </row>
    <row r="52" s="1" customFormat="1" ht="48" spans="1:15">
      <c r="A52" s="18">
        <v>38</v>
      </c>
      <c r="B52" s="20" t="s">
        <v>112</v>
      </c>
      <c r="C52" s="21" t="s">
        <v>47</v>
      </c>
      <c r="D52" s="20" t="s">
        <v>110</v>
      </c>
      <c r="E52" s="19">
        <v>9000</v>
      </c>
      <c r="F52" s="20" t="s">
        <v>54</v>
      </c>
      <c r="G52" s="22">
        <v>44755</v>
      </c>
      <c r="H52" s="22">
        <v>45119</v>
      </c>
      <c r="I52" s="19">
        <v>15750</v>
      </c>
      <c r="J52" s="19">
        <v>1260</v>
      </c>
      <c r="K52" s="30" t="s">
        <v>21</v>
      </c>
      <c r="L52" s="30" t="s">
        <v>21</v>
      </c>
      <c r="M52" s="29">
        <f t="shared" si="9"/>
        <v>1134</v>
      </c>
      <c r="N52" s="29">
        <f t="shared" si="3"/>
        <v>126</v>
      </c>
      <c r="O52" s="31" t="s">
        <v>113</v>
      </c>
    </row>
    <row r="53" s="1" customFormat="1" ht="48" spans="1:15">
      <c r="A53" s="18">
        <v>42</v>
      </c>
      <c r="B53" s="20" t="s">
        <v>114</v>
      </c>
      <c r="C53" s="21" t="s">
        <v>65</v>
      </c>
      <c r="D53" s="20" t="s">
        <v>110</v>
      </c>
      <c r="E53" s="19">
        <v>193500</v>
      </c>
      <c r="F53" s="20" t="s">
        <v>54</v>
      </c>
      <c r="G53" s="22">
        <v>44758</v>
      </c>
      <c r="H53" s="22">
        <v>45122</v>
      </c>
      <c r="I53" s="19">
        <v>338625</v>
      </c>
      <c r="J53" s="19">
        <v>27090</v>
      </c>
      <c r="K53" s="32" t="s">
        <v>21</v>
      </c>
      <c r="L53" s="30" t="s">
        <v>21</v>
      </c>
      <c r="M53" s="29">
        <f t="shared" si="9"/>
        <v>24381</v>
      </c>
      <c r="N53" s="29">
        <f t="shared" si="3"/>
        <v>2709</v>
      </c>
      <c r="O53" s="31" t="s">
        <v>115</v>
      </c>
    </row>
    <row r="54" s="1" customFormat="1" ht="48" spans="1:15">
      <c r="A54" s="18">
        <v>36</v>
      </c>
      <c r="B54" s="20" t="s">
        <v>116</v>
      </c>
      <c r="C54" s="21" t="s">
        <v>117</v>
      </c>
      <c r="D54" s="20" t="s">
        <v>118</v>
      </c>
      <c r="E54" s="19">
        <v>40000</v>
      </c>
      <c r="F54" s="20" t="s">
        <v>54</v>
      </c>
      <c r="G54" s="22">
        <v>44750</v>
      </c>
      <c r="H54" s="22">
        <v>45114</v>
      </c>
      <c r="I54" s="19">
        <v>70000</v>
      </c>
      <c r="J54" s="19">
        <v>2800</v>
      </c>
      <c r="K54" s="30" t="s">
        <v>21</v>
      </c>
      <c r="L54" s="30" t="s">
        <v>21</v>
      </c>
      <c r="M54" s="29">
        <f t="shared" si="9"/>
        <v>2520</v>
      </c>
      <c r="N54" s="29">
        <f t="shared" si="3"/>
        <v>280</v>
      </c>
      <c r="O54" s="31" t="s">
        <v>119</v>
      </c>
    </row>
    <row r="55" s="1" customFormat="1" ht="48" spans="1:15">
      <c r="A55" s="18">
        <v>41</v>
      </c>
      <c r="B55" s="20" t="s">
        <v>120</v>
      </c>
      <c r="C55" s="21" t="s">
        <v>23</v>
      </c>
      <c r="D55" s="20" t="s">
        <v>118</v>
      </c>
      <c r="E55" s="19">
        <v>165000</v>
      </c>
      <c r="F55" s="20" t="s">
        <v>54</v>
      </c>
      <c r="G55" s="22">
        <v>44757</v>
      </c>
      <c r="H55" s="22">
        <v>45121</v>
      </c>
      <c r="I55" s="19">
        <v>288750</v>
      </c>
      <c r="J55" s="19">
        <v>11550</v>
      </c>
      <c r="K55" s="32" t="s">
        <v>21</v>
      </c>
      <c r="L55" s="30" t="s">
        <v>21</v>
      </c>
      <c r="M55" s="29">
        <f t="shared" si="9"/>
        <v>10395</v>
      </c>
      <c r="N55" s="29">
        <f t="shared" si="3"/>
        <v>1155</v>
      </c>
      <c r="O55" s="31" t="s">
        <v>121</v>
      </c>
    </row>
    <row r="56" s="1" customFormat="1" ht="48" spans="1:15">
      <c r="A56" s="18">
        <v>51</v>
      </c>
      <c r="B56" s="20" t="s">
        <v>122</v>
      </c>
      <c r="C56" s="21" t="s">
        <v>123</v>
      </c>
      <c r="D56" s="20" t="s">
        <v>124</v>
      </c>
      <c r="E56" s="19">
        <v>55.9</v>
      </c>
      <c r="F56" s="20" t="s">
        <v>54</v>
      </c>
      <c r="G56" s="22">
        <v>44755</v>
      </c>
      <c r="H56" s="22">
        <v>45119</v>
      </c>
      <c r="I56" s="19">
        <v>753600</v>
      </c>
      <c r="J56" s="19">
        <v>25095</v>
      </c>
      <c r="K56" s="32" t="s">
        <v>21</v>
      </c>
      <c r="L56" s="30" t="s">
        <v>21</v>
      </c>
      <c r="M56" s="29">
        <f t="shared" si="9"/>
        <v>22585.5</v>
      </c>
      <c r="N56" s="29">
        <f t="shared" si="3"/>
        <v>2509.5</v>
      </c>
      <c r="O56" s="20" t="s">
        <v>125</v>
      </c>
    </row>
    <row r="57" s="1" customFormat="1" ht="24" spans="1:15">
      <c r="A57" s="18">
        <v>52</v>
      </c>
      <c r="B57" s="20" t="s">
        <v>126</v>
      </c>
      <c r="C57" s="21" t="s">
        <v>127</v>
      </c>
      <c r="D57" s="20" t="s">
        <v>128</v>
      </c>
      <c r="E57" s="19">
        <v>18</v>
      </c>
      <c r="F57" s="20" t="s">
        <v>54</v>
      </c>
      <c r="G57" s="22">
        <v>44755</v>
      </c>
      <c r="H57" s="22">
        <v>45119</v>
      </c>
      <c r="I57" s="19">
        <v>297000</v>
      </c>
      <c r="J57" s="19">
        <v>9450</v>
      </c>
      <c r="K57" s="32" t="s">
        <v>21</v>
      </c>
      <c r="L57" s="30" t="s">
        <v>21</v>
      </c>
      <c r="M57" s="29">
        <f t="shared" si="9"/>
        <v>8505</v>
      </c>
      <c r="N57" s="29">
        <f t="shared" si="3"/>
        <v>945</v>
      </c>
      <c r="O57" s="31"/>
    </row>
    <row r="58" s="1" customFormat="1" ht="24" spans="1:15">
      <c r="A58" s="18">
        <v>53</v>
      </c>
      <c r="B58" s="20" t="s">
        <v>129</v>
      </c>
      <c r="C58" s="21" t="s">
        <v>130</v>
      </c>
      <c r="D58" s="20" t="s">
        <v>128</v>
      </c>
      <c r="E58" s="19">
        <v>6</v>
      </c>
      <c r="F58" s="20" t="s">
        <v>54</v>
      </c>
      <c r="G58" s="22">
        <v>44755</v>
      </c>
      <c r="H58" s="22">
        <v>45119</v>
      </c>
      <c r="I58" s="19">
        <v>99000</v>
      </c>
      <c r="J58" s="19">
        <v>3150</v>
      </c>
      <c r="K58" s="32" t="s">
        <v>21</v>
      </c>
      <c r="L58" s="30" t="s">
        <v>21</v>
      </c>
      <c r="M58" s="29">
        <f t="shared" si="9"/>
        <v>2835</v>
      </c>
      <c r="N58" s="29">
        <f t="shared" si="3"/>
        <v>315</v>
      </c>
      <c r="O58" s="31"/>
    </row>
    <row r="59" s="1" customFormat="1" ht="24" spans="1:15">
      <c r="A59" s="18">
        <v>54</v>
      </c>
      <c r="B59" s="20" t="s">
        <v>131</v>
      </c>
      <c r="C59" s="21" t="s">
        <v>132</v>
      </c>
      <c r="D59" s="20" t="s">
        <v>128</v>
      </c>
      <c r="E59" s="19">
        <v>19.3</v>
      </c>
      <c r="F59" s="20" t="s">
        <v>54</v>
      </c>
      <c r="G59" s="22">
        <v>44778</v>
      </c>
      <c r="H59" s="22">
        <v>45142</v>
      </c>
      <c r="I59" s="19">
        <v>318450</v>
      </c>
      <c r="J59" s="19">
        <v>10132.5</v>
      </c>
      <c r="K59" s="32" t="s">
        <v>21</v>
      </c>
      <c r="L59" s="30" t="s">
        <v>21</v>
      </c>
      <c r="M59" s="29">
        <f t="shared" si="9"/>
        <v>9119.25</v>
      </c>
      <c r="N59" s="29">
        <f t="shared" si="3"/>
        <v>1013.25</v>
      </c>
      <c r="O59" s="31"/>
    </row>
    <row r="60" s="1" customFormat="1" ht="24" spans="1:15">
      <c r="A60" s="18">
        <v>55</v>
      </c>
      <c r="B60" s="20" t="s">
        <v>133</v>
      </c>
      <c r="C60" s="21" t="s">
        <v>134</v>
      </c>
      <c r="D60" s="20" t="s">
        <v>135</v>
      </c>
      <c r="E60" s="19">
        <v>113</v>
      </c>
      <c r="F60" s="20" t="s">
        <v>54</v>
      </c>
      <c r="G60" s="22">
        <v>44835</v>
      </c>
      <c r="H60" s="22">
        <v>45199</v>
      </c>
      <c r="I60" s="19">
        <v>452000</v>
      </c>
      <c r="J60" s="19">
        <v>23730</v>
      </c>
      <c r="K60" s="32" t="s">
        <v>21</v>
      </c>
      <c r="L60" s="30" t="s">
        <v>21</v>
      </c>
      <c r="M60" s="29">
        <f t="shared" si="9"/>
        <v>21357</v>
      </c>
      <c r="N60" s="29">
        <f t="shared" si="3"/>
        <v>2373</v>
      </c>
      <c r="O60" s="31"/>
    </row>
    <row r="61" s="1" customFormat="1" ht="24" spans="1:15">
      <c r="A61" s="18">
        <v>56</v>
      </c>
      <c r="B61" s="20" t="s">
        <v>136</v>
      </c>
      <c r="C61" s="21" t="s">
        <v>76</v>
      </c>
      <c r="D61" s="20" t="s">
        <v>43</v>
      </c>
      <c r="E61" s="19">
        <f t="shared" ref="E61:E65" si="10">J61/408</f>
        <v>205.6</v>
      </c>
      <c r="F61" s="20" t="s">
        <v>54</v>
      </c>
      <c r="G61" s="22">
        <v>44713</v>
      </c>
      <c r="H61" s="22">
        <v>45077</v>
      </c>
      <c r="I61" s="19">
        <v>986880</v>
      </c>
      <c r="J61" s="19">
        <v>83884.8</v>
      </c>
      <c r="K61" s="32" t="s">
        <v>21</v>
      </c>
      <c r="L61" s="30" t="s">
        <v>21</v>
      </c>
      <c r="M61" s="29">
        <f t="shared" si="9"/>
        <v>75496.32</v>
      </c>
      <c r="N61" s="29">
        <f t="shared" si="3"/>
        <v>8388.48</v>
      </c>
      <c r="O61" s="31"/>
    </row>
    <row r="62" s="1" customFormat="1" ht="24" spans="1:15">
      <c r="A62" s="18">
        <v>57</v>
      </c>
      <c r="B62" s="20" t="s">
        <v>137</v>
      </c>
      <c r="C62" s="21" t="s">
        <v>41</v>
      </c>
      <c r="D62" s="20" t="s">
        <v>43</v>
      </c>
      <c r="E62" s="19">
        <f t="shared" si="10"/>
        <v>39</v>
      </c>
      <c r="F62" s="20" t="s">
        <v>54</v>
      </c>
      <c r="G62" s="22">
        <v>44713</v>
      </c>
      <c r="H62" s="22">
        <v>45077</v>
      </c>
      <c r="I62" s="19">
        <v>187200</v>
      </c>
      <c r="J62" s="19">
        <v>15912</v>
      </c>
      <c r="K62" s="32" t="s">
        <v>21</v>
      </c>
      <c r="L62" s="30" t="s">
        <v>21</v>
      </c>
      <c r="M62" s="29">
        <f t="shared" si="9"/>
        <v>14320.8</v>
      </c>
      <c r="N62" s="29">
        <f t="shared" si="3"/>
        <v>1591.2</v>
      </c>
      <c r="O62" s="31"/>
    </row>
    <row r="63" s="1" customFormat="1" ht="24" spans="1:15">
      <c r="A63" s="18">
        <v>58</v>
      </c>
      <c r="B63" s="20" t="s">
        <v>138</v>
      </c>
      <c r="C63" s="21" t="s">
        <v>98</v>
      </c>
      <c r="D63" s="20" t="s">
        <v>43</v>
      </c>
      <c r="E63" s="19">
        <f t="shared" si="10"/>
        <v>70.9</v>
      </c>
      <c r="F63" s="20" t="s">
        <v>54</v>
      </c>
      <c r="G63" s="22">
        <v>44771</v>
      </c>
      <c r="H63" s="22">
        <v>45135</v>
      </c>
      <c r="I63" s="19">
        <v>340320</v>
      </c>
      <c r="J63" s="19">
        <v>28927.2</v>
      </c>
      <c r="K63" s="32" t="s">
        <v>21</v>
      </c>
      <c r="L63" s="30" t="s">
        <v>21</v>
      </c>
      <c r="M63" s="29">
        <f t="shared" si="9"/>
        <v>26034.48</v>
      </c>
      <c r="N63" s="29">
        <f t="shared" si="3"/>
        <v>2892.72</v>
      </c>
      <c r="O63" s="31"/>
    </row>
    <row r="64" s="1" customFormat="1" ht="24" spans="1:15">
      <c r="A64" s="18">
        <v>59</v>
      </c>
      <c r="B64" s="20" t="s">
        <v>139</v>
      </c>
      <c r="C64" s="21" t="s">
        <v>140</v>
      </c>
      <c r="D64" s="20" t="s">
        <v>43</v>
      </c>
      <c r="E64" s="19">
        <f t="shared" si="10"/>
        <v>185.37</v>
      </c>
      <c r="F64" s="20" t="s">
        <v>54</v>
      </c>
      <c r="G64" s="22">
        <v>44762</v>
      </c>
      <c r="H64" s="22">
        <v>45126</v>
      </c>
      <c r="I64" s="19">
        <v>889776</v>
      </c>
      <c r="J64" s="19">
        <v>75630.96</v>
      </c>
      <c r="K64" s="32" t="s">
        <v>21</v>
      </c>
      <c r="L64" s="30" t="s">
        <v>21</v>
      </c>
      <c r="M64" s="29">
        <v>68067.86</v>
      </c>
      <c r="N64" s="29">
        <v>7563.10000000001</v>
      </c>
      <c r="O64" s="31"/>
    </row>
    <row r="65" s="1" customFormat="1" ht="24" spans="1:15">
      <c r="A65" s="18">
        <v>60</v>
      </c>
      <c r="B65" s="20" t="s">
        <v>141</v>
      </c>
      <c r="C65" s="21" t="s">
        <v>142</v>
      </c>
      <c r="D65" s="20" t="s">
        <v>43</v>
      </c>
      <c r="E65" s="19">
        <f t="shared" si="10"/>
        <v>278.83</v>
      </c>
      <c r="F65" s="20" t="s">
        <v>54</v>
      </c>
      <c r="G65" s="22">
        <v>44797</v>
      </c>
      <c r="H65" s="22">
        <v>45161</v>
      </c>
      <c r="I65" s="19">
        <v>1338384</v>
      </c>
      <c r="J65" s="19">
        <v>113762.64</v>
      </c>
      <c r="K65" s="32" t="s">
        <v>21</v>
      </c>
      <c r="L65" s="30" t="s">
        <v>21</v>
      </c>
      <c r="M65" s="29">
        <v>102386.38</v>
      </c>
      <c r="N65" s="29">
        <v>11376.26</v>
      </c>
      <c r="O65" s="31"/>
    </row>
    <row r="66" s="1" customFormat="1" ht="24" spans="1:15">
      <c r="A66" s="18">
        <v>61</v>
      </c>
      <c r="B66" s="20" t="s">
        <v>143</v>
      </c>
      <c r="C66" s="21" t="s">
        <v>87</v>
      </c>
      <c r="D66" s="20" t="s">
        <v>48</v>
      </c>
      <c r="E66" s="19">
        <f t="shared" ref="E66:E74" si="11">J66/72</f>
        <v>31.5</v>
      </c>
      <c r="F66" s="20" t="s">
        <v>54</v>
      </c>
      <c r="G66" s="22">
        <v>44652</v>
      </c>
      <c r="H66" s="22">
        <v>45016</v>
      </c>
      <c r="I66" s="19">
        <v>47250</v>
      </c>
      <c r="J66" s="19">
        <v>2268</v>
      </c>
      <c r="K66" s="29">
        <f t="shared" ref="K66:K71" si="12">J66*0.35</f>
        <v>793.8</v>
      </c>
      <c r="L66" s="30" t="s">
        <v>21</v>
      </c>
      <c r="M66" s="29">
        <f t="shared" ref="M66:M71" si="13">J66*0.55</f>
        <v>1247.4</v>
      </c>
      <c r="N66" s="29">
        <f t="shared" ref="N66:N71" si="14">J66*0.1</f>
        <v>226.8</v>
      </c>
      <c r="O66" s="31"/>
    </row>
    <row r="67" s="1" customFormat="1" ht="24" spans="1:15">
      <c r="A67" s="18">
        <v>62</v>
      </c>
      <c r="B67" s="20" t="s">
        <v>144</v>
      </c>
      <c r="C67" s="21" t="s">
        <v>100</v>
      </c>
      <c r="D67" s="20" t="s">
        <v>48</v>
      </c>
      <c r="E67" s="19">
        <f t="shared" si="11"/>
        <v>1086</v>
      </c>
      <c r="F67" s="20" t="s">
        <v>54</v>
      </c>
      <c r="G67" s="22">
        <v>44652</v>
      </c>
      <c r="H67" s="22">
        <v>45016</v>
      </c>
      <c r="I67" s="19">
        <v>1629000</v>
      </c>
      <c r="J67" s="19">
        <v>78192</v>
      </c>
      <c r="K67" s="29">
        <f t="shared" si="12"/>
        <v>27367.2</v>
      </c>
      <c r="L67" s="30" t="s">
        <v>21</v>
      </c>
      <c r="M67" s="29">
        <f t="shared" si="13"/>
        <v>43005.6</v>
      </c>
      <c r="N67" s="29">
        <f t="shared" si="14"/>
        <v>7819.2</v>
      </c>
      <c r="O67" s="31"/>
    </row>
    <row r="68" s="1" customFormat="1" ht="24" spans="1:15">
      <c r="A68" s="18">
        <v>63</v>
      </c>
      <c r="B68" s="20" t="s">
        <v>145</v>
      </c>
      <c r="C68" s="21" t="s">
        <v>117</v>
      </c>
      <c r="D68" s="20" t="s">
        <v>48</v>
      </c>
      <c r="E68" s="19">
        <f t="shared" si="11"/>
        <v>734.8</v>
      </c>
      <c r="F68" s="20" t="s">
        <v>54</v>
      </c>
      <c r="G68" s="22">
        <v>44652</v>
      </c>
      <c r="H68" s="22">
        <v>45016</v>
      </c>
      <c r="I68" s="19">
        <v>1102200</v>
      </c>
      <c r="J68" s="19">
        <v>52905.6</v>
      </c>
      <c r="K68" s="29">
        <f t="shared" si="12"/>
        <v>18516.96</v>
      </c>
      <c r="L68" s="30" t="s">
        <v>21</v>
      </c>
      <c r="M68" s="29">
        <f t="shared" si="13"/>
        <v>29098.08</v>
      </c>
      <c r="N68" s="29">
        <f t="shared" si="14"/>
        <v>5290.56</v>
      </c>
      <c r="O68" s="31"/>
    </row>
    <row r="69" s="1" customFormat="1" ht="24" spans="1:15">
      <c r="A69" s="18">
        <v>64</v>
      </c>
      <c r="B69" s="20" t="s">
        <v>146</v>
      </c>
      <c r="C69" s="21" t="s">
        <v>82</v>
      </c>
      <c r="D69" s="20" t="s">
        <v>48</v>
      </c>
      <c r="E69" s="19">
        <f t="shared" si="11"/>
        <v>76</v>
      </c>
      <c r="F69" s="20" t="s">
        <v>54</v>
      </c>
      <c r="G69" s="22">
        <v>44652</v>
      </c>
      <c r="H69" s="22">
        <v>45016</v>
      </c>
      <c r="I69" s="19">
        <v>114000</v>
      </c>
      <c r="J69" s="19">
        <v>5472</v>
      </c>
      <c r="K69" s="29">
        <f t="shared" si="12"/>
        <v>1915.2</v>
      </c>
      <c r="L69" s="30" t="s">
        <v>21</v>
      </c>
      <c r="M69" s="29">
        <f t="shared" si="13"/>
        <v>3009.6</v>
      </c>
      <c r="N69" s="29">
        <f t="shared" si="14"/>
        <v>547.2</v>
      </c>
      <c r="O69" s="31"/>
    </row>
    <row r="70" s="1" customFormat="1" ht="24" spans="1:15">
      <c r="A70" s="18">
        <v>65</v>
      </c>
      <c r="B70" s="20" t="s">
        <v>147</v>
      </c>
      <c r="C70" s="21" t="s">
        <v>61</v>
      </c>
      <c r="D70" s="20" t="s">
        <v>48</v>
      </c>
      <c r="E70" s="19">
        <f t="shared" si="11"/>
        <v>396.6</v>
      </c>
      <c r="F70" s="20" t="s">
        <v>54</v>
      </c>
      <c r="G70" s="22">
        <v>44652</v>
      </c>
      <c r="H70" s="22">
        <v>45016</v>
      </c>
      <c r="I70" s="19">
        <v>594900</v>
      </c>
      <c r="J70" s="19">
        <v>28555.2</v>
      </c>
      <c r="K70" s="29">
        <f t="shared" si="12"/>
        <v>9994.32</v>
      </c>
      <c r="L70" s="30" t="s">
        <v>21</v>
      </c>
      <c r="M70" s="29">
        <f t="shared" si="13"/>
        <v>15705.36</v>
      </c>
      <c r="N70" s="29">
        <f t="shared" si="14"/>
        <v>2855.52</v>
      </c>
      <c r="O70" s="31"/>
    </row>
    <row r="71" s="1" customFormat="1" ht="24" spans="1:15">
      <c r="A71" s="18">
        <v>66</v>
      </c>
      <c r="B71" s="20" t="s">
        <v>148</v>
      </c>
      <c r="C71" s="21" t="s">
        <v>63</v>
      </c>
      <c r="D71" s="20" t="s">
        <v>48</v>
      </c>
      <c r="E71" s="19">
        <f t="shared" si="11"/>
        <v>73</v>
      </c>
      <c r="F71" s="20" t="s">
        <v>54</v>
      </c>
      <c r="G71" s="22">
        <v>44652</v>
      </c>
      <c r="H71" s="22">
        <v>45016</v>
      </c>
      <c r="I71" s="19">
        <v>109500</v>
      </c>
      <c r="J71" s="19">
        <v>5256</v>
      </c>
      <c r="K71" s="29">
        <f t="shared" si="12"/>
        <v>1839.6</v>
      </c>
      <c r="L71" s="30" t="s">
        <v>21</v>
      </c>
      <c r="M71" s="29">
        <f t="shared" si="13"/>
        <v>2890.8</v>
      </c>
      <c r="N71" s="29">
        <f t="shared" si="14"/>
        <v>525.6</v>
      </c>
      <c r="O71" s="31"/>
    </row>
    <row r="72" s="1" customFormat="1" ht="24" spans="1:15">
      <c r="A72" s="18">
        <v>67</v>
      </c>
      <c r="B72" s="20" t="s">
        <v>149</v>
      </c>
      <c r="C72" s="21" t="s">
        <v>23</v>
      </c>
      <c r="D72" s="20" t="s">
        <v>48</v>
      </c>
      <c r="E72" s="19">
        <f t="shared" si="11"/>
        <v>497.57</v>
      </c>
      <c r="F72" s="20" t="s">
        <v>54</v>
      </c>
      <c r="G72" s="22">
        <v>44652</v>
      </c>
      <c r="H72" s="22">
        <v>45016</v>
      </c>
      <c r="I72" s="19">
        <v>746355</v>
      </c>
      <c r="J72" s="19">
        <v>35825.04</v>
      </c>
      <c r="K72" s="29">
        <v>12538.76</v>
      </c>
      <c r="L72" s="30" t="s">
        <v>21</v>
      </c>
      <c r="M72" s="29">
        <v>19703.77</v>
      </c>
      <c r="N72" s="29">
        <v>3582.51</v>
      </c>
      <c r="O72" s="31"/>
    </row>
    <row r="73" s="1" customFormat="1" spans="1:15">
      <c r="A73" s="18">
        <v>68</v>
      </c>
      <c r="B73" s="20" t="s">
        <v>150</v>
      </c>
      <c r="C73" s="21" t="s">
        <v>65</v>
      </c>
      <c r="D73" s="20" t="s">
        <v>48</v>
      </c>
      <c r="E73" s="19">
        <f t="shared" si="11"/>
        <v>13</v>
      </c>
      <c r="F73" s="20" t="s">
        <v>54</v>
      </c>
      <c r="G73" s="22">
        <v>44652</v>
      </c>
      <c r="H73" s="22">
        <v>45016</v>
      </c>
      <c r="I73" s="19">
        <v>19500</v>
      </c>
      <c r="J73" s="19">
        <v>936</v>
      </c>
      <c r="K73" s="29">
        <f t="shared" ref="K73:K82" si="15">J73*0.35</f>
        <v>327.6</v>
      </c>
      <c r="L73" s="30" t="s">
        <v>21</v>
      </c>
      <c r="M73" s="29">
        <f t="shared" ref="M73:M82" si="16">J73*0.55</f>
        <v>514.8</v>
      </c>
      <c r="N73" s="29">
        <f t="shared" ref="N73:N83" si="17">J73*0.1</f>
        <v>93.6</v>
      </c>
      <c r="O73" s="31"/>
    </row>
    <row r="74" s="1" customFormat="1" ht="24" spans="1:15">
      <c r="A74" s="18">
        <v>69</v>
      </c>
      <c r="B74" s="20" t="s">
        <v>151</v>
      </c>
      <c r="C74" s="21" t="s">
        <v>70</v>
      </c>
      <c r="D74" s="20" t="s">
        <v>48</v>
      </c>
      <c r="E74" s="19">
        <f t="shared" si="11"/>
        <v>50.5</v>
      </c>
      <c r="F74" s="20" t="s">
        <v>54</v>
      </c>
      <c r="G74" s="22">
        <v>44652</v>
      </c>
      <c r="H74" s="22">
        <v>45016</v>
      </c>
      <c r="I74" s="19">
        <v>75750</v>
      </c>
      <c r="J74" s="19">
        <v>3636</v>
      </c>
      <c r="K74" s="29">
        <f t="shared" si="15"/>
        <v>1272.6</v>
      </c>
      <c r="L74" s="30" t="s">
        <v>21</v>
      </c>
      <c r="M74" s="29">
        <f t="shared" si="16"/>
        <v>1999.8</v>
      </c>
      <c r="N74" s="29">
        <f t="shared" si="17"/>
        <v>363.6</v>
      </c>
      <c r="O74" s="31"/>
    </row>
    <row r="75" s="1" customFormat="1" ht="24" spans="1:15">
      <c r="A75" s="18">
        <v>70</v>
      </c>
      <c r="B75" s="20" t="s">
        <v>152</v>
      </c>
      <c r="C75" s="21" t="s">
        <v>153</v>
      </c>
      <c r="D75" s="22" t="s">
        <v>19</v>
      </c>
      <c r="E75" s="19">
        <f t="shared" ref="E75:E80" si="18">J75/40</f>
        <v>90.5</v>
      </c>
      <c r="F75" s="20" t="s">
        <v>154</v>
      </c>
      <c r="G75" s="22">
        <v>44713</v>
      </c>
      <c r="H75" s="22">
        <v>44834</v>
      </c>
      <c r="I75" s="19">
        <v>90500</v>
      </c>
      <c r="J75" s="19">
        <v>3620</v>
      </c>
      <c r="K75" s="29">
        <f t="shared" si="15"/>
        <v>1267</v>
      </c>
      <c r="L75" s="30" t="s">
        <v>21</v>
      </c>
      <c r="M75" s="29">
        <f t="shared" si="16"/>
        <v>1991</v>
      </c>
      <c r="N75" s="29">
        <f t="shared" si="17"/>
        <v>362</v>
      </c>
      <c r="O75" s="31"/>
    </row>
    <row r="76" s="1" customFormat="1" ht="24" spans="1:15">
      <c r="A76" s="18">
        <v>71</v>
      </c>
      <c r="B76" s="20" t="s">
        <v>155</v>
      </c>
      <c r="C76" s="21" t="s">
        <v>100</v>
      </c>
      <c r="D76" s="22" t="s">
        <v>19</v>
      </c>
      <c r="E76" s="19">
        <f t="shared" si="18"/>
        <v>51.21</v>
      </c>
      <c r="F76" s="20" t="s">
        <v>154</v>
      </c>
      <c r="G76" s="22">
        <v>44713</v>
      </c>
      <c r="H76" s="22">
        <v>44834</v>
      </c>
      <c r="I76" s="19">
        <v>51210</v>
      </c>
      <c r="J76" s="19">
        <v>2048.4</v>
      </c>
      <c r="K76" s="29">
        <f t="shared" si="15"/>
        <v>716.94</v>
      </c>
      <c r="L76" s="30" t="s">
        <v>21</v>
      </c>
      <c r="M76" s="29">
        <f t="shared" si="16"/>
        <v>1126.62</v>
      </c>
      <c r="N76" s="29">
        <f t="shared" si="17"/>
        <v>204.84</v>
      </c>
      <c r="O76" s="31"/>
    </row>
    <row r="77" s="1" customFormat="1" ht="24" spans="1:15">
      <c r="A77" s="18">
        <v>72</v>
      </c>
      <c r="B77" s="20" t="s">
        <v>156</v>
      </c>
      <c r="C77" s="21" t="s">
        <v>117</v>
      </c>
      <c r="D77" s="22" t="s">
        <v>19</v>
      </c>
      <c r="E77" s="19">
        <f t="shared" si="18"/>
        <v>77</v>
      </c>
      <c r="F77" s="20" t="s">
        <v>154</v>
      </c>
      <c r="G77" s="22">
        <v>44713</v>
      </c>
      <c r="H77" s="22">
        <v>44834</v>
      </c>
      <c r="I77" s="19">
        <v>77000</v>
      </c>
      <c r="J77" s="19">
        <v>3080</v>
      </c>
      <c r="K77" s="29">
        <f t="shared" si="15"/>
        <v>1078</v>
      </c>
      <c r="L77" s="30" t="s">
        <v>21</v>
      </c>
      <c r="M77" s="29">
        <f t="shared" si="16"/>
        <v>1694</v>
      </c>
      <c r="N77" s="29">
        <f t="shared" si="17"/>
        <v>308</v>
      </c>
      <c r="O77" s="31"/>
    </row>
    <row r="78" s="1" customFormat="1" ht="24" spans="1:15">
      <c r="A78" s="18">
        <v>73</v>
      </c>
      <c r="B78" s="20" t="s">
        <v>157</v>
      </c>
      <c r="C78" s="21" t="s">
        <v>82</v>
      </c>
      <c r="D78" s="22" t="s">
        <v>19</v>
      </c>
      <c r="E78" s="19">
        <f t="shared" si="18"/>
        <v>166.13</v>
      </c>
      <c r="F78" s="20" t="s">
        <v>154</v>
      </c>
      <c r="G78" s="22">
        <v>44713</v>
      </c>
      <c r="H78" s="22">
        <v>44834</v>
      </c>
      <c r="I78" s="19">
        <v>166130</v>
      </c>
      <c r="J78" s="19">
        <v>6645.2</v>
      </c>
      <c r="K78" s="29">
        <f t="shared" si="15"/>
        <v>2325.82</v>
      </c>
      <c r="L78" s="30" t="s">
        <v>21</v>
      </c>
      <c r="M78" s="29">
        <f t="shared" si="16"/>
        <v>3654.86</v>
      </c>
      <c r="N78" s="29">
        <f t="shared" si="17"/>
        <v>664.52</v>
      </c>
      <c r="O78" s="31"/>
    </row>
    <row r="79" s="1" customFormat="1" spans="1:15">
      <c r="A79" s="18">
        <v>74</v>
      </c>
      <c r="B79" s="20" t="s">
        <v>158</v>
      </c>
      <c r="C79" s="21" t="s">
        <v>106</v>
      </c>
      <c r="D79" s="22" t="s">
        <v>19</v>
      </c>
      <c r="E79" s="19">
        <f t="shared" si="18"/>
        <v>7</v>
      </c>
      <c r="F79" s="20" t="s">
        <v>154</v>
      </c>
      <c r="G79" s="22">
        <v>44793</v>
      </c>
      <c r="H79" s="22">
        <v>44895</v>
      </c>
      <c r="I79" s="19">
        <v>7000</v>
      </c>
      <c r="J79" s="19">
        <v>280</v>
      </c>
      <c r="K79" s="29">
        <f t="shared" si="15"/>
        <v>98</v>
      </c>
      <c r="L79" s="30" t="s">
        <v>21</v>
      </c>
      <c r="M79" s="29">
        <f t="shared" si="16"/>
        <v>154</v>
      </c>
      <c r="N79" s="29">
        <f t="shared" si="17"/>
        <v>28</v>
      </c>
      <c r="O79" s="31"/>
    </row>
    <row r="80" s="1" customFormat="1" spans="1:15">
      <c r="A80" s="18">
        <v>75</v>
      </c>
      <c r="B80" s="20" t="s">
        <v>159</v>
      </c>
      <c r="C80" s="21" t="s">
        <v>94</v>
      </c>
      <c r="D80" s="22" t="s">
        <v>19</v>
      </c>
      <c r="E80" s="19">
        <f t="shared" si="18"/>
        <v>50</v>
      </c>
      <c r="F80" s="20" t="s">
        <v>154</v>
      </c>
      <c r="G80" s="22">
        <v>44793</v>
      </c>
      <c r="H80" s="22">
        <v>44895</v>
      </c>
      <c r="I80" s="19">
        <v>50000</v>
      </c>
      <c r="J80" s="19">
        <v>2000</v>
      </c>
      <c r="K80" s="29">
        <f t="shared" si="15"/>
        <v>700</v>
      </c>
      <c r="L80" s="30" t="s">
        <v>21</v>
      </c>
      <c r="M80" s="29">
        <f t="shared" si="16"/>
        <v>1100</v>
      </c>
      <c r="N80" s="29">
        <f t="shared" si="17"/>
        <v>200</v>
      </c>
      <c r="O80" s="31"/>
    </row>
    <row r="81" s="1" customFormat="1" ht="24" spans="1:15">
      <c r="A81" s="18">
        <v>76</v>
      </c>
      <c r="B81" s="20" t="s">
        <v>160</v>
      </c>
      <c r="C81" s="21" t="s">
        <v>87</v>
      </c>
      <c r="D81" s="22" t="s">
        <v>78</v>
      </c>
      <c r="E81" s="19">
        <f>J81/48</f>
        <v>11.6</v>
      </c>
      <c r="F81" s="20" t="s">
        <v>154</v>
      </c>
      <c r="G81" s="22">
        <v>44727</v>
      </c>
      <c r="H81" s="22">
        <v>44848</v>
      </c>
      <c r="I81" s="19">
        <v>11600</v>
      </c>
      <c r="J81" s="19">
        <v>556.8</v>
      </c>
      <c r="K81" s="29">
        <f t="shared" si="15"/>
        <v>194.88</v>
      </c>
      <c r="L81" s="30" t="s">
        <v>21</v>
      </c>
      <c r="M81" s="29">
        <f t="shared" si="16"/>
        <v>306.24</v>
      </c>
      <c r="N81" s="29">
        <f t="shared" si="17"/>
        <v>55.68</v>
      </c>
      <c r="O81" s="31"/>
    </row>
    <row r="82" s="1" customFormat="1" ht="24" spans="1:15">
      <c r="A82" s="18">
        <v>77</v>
      </c>
      <c r="B82" s="20" t="s">
        <v>161</v>
      </c>
      <c r="C82" s="21" t="s">
        <v>117</v>
      </c>
      <c r="D82" s="22" t="s">
        <v>78</v>
      </c>
      <c r="E82" s="19">
        <f>J82/48</f>
        <v>47.5</v>
      </c>
      <c r="F82" s="20" t="s">
        <v>154</v>
      </c>
      <c r="G82" s="22">
        <v>44713</v>
      </c>
      <c r="H82" s="22">
        <v>44834</v>
      </c>
      <c r="I82" s="19">
        <v>47500</v>
      </c>
      <c r="J82" s="19">
        <v>2280</v>
      </c>
      <c r="K82" s="29">
        <f t="shared" si="15"/>
        <v>798</v>
      </c>
      <c r="L82" s="30" t="s">
        <v>21</v>
      </c>
      <c r="M82" s="29">
        <f t="shared" si="16"/>
        <v>1254</v>
      </c>
      <c r="N82" s="29">
        <f t="shared" si="17"/>
        <v>228</v>
      </c>
      <c r="O82" s="31"/>
    </row>
    <row r="83" s="1" customFormat="1" ht="24" spans="1:15">
      <c r="A83" s="18">
        <v>78</v>
      </c>
      <c r="B83" s="20" t="s">
        <v>162</v>
      </c>
      <c r="C83" s="21" t="s">
        <v>163</v>
      </c>
      <c r="D83" s="20" t="s">
        <v>135</v>
      </c>
      <c r="E83" s="19">
        <v>199</v>
      </c>
      <c r="F83" s="20" t="s">
        <v>154</v>
      </c>
      <c r="G83" s="22">
        <v>44825</v>
      </c>
      <c r="H83" s="22">
        <v>45189</v>
      </c>
      <c r="I83" s="19">
        <v>796000</v>
      </c>
      <c r="J83" s="19">
        <v>41790</v>
      </c>
      <c r="K83" s="32" t="s">
        <v>21</v>
      </c>
      <c r="L83" s="30" t="s">
        <v>21</v>
      </c>
      <c r="M83" s="29">
        <f t="shared" ref="M83:M88" si="19">J83*0.9</f>
        <v>37611</v>
      </c>
      <c r="N83" s="29">
        <f t="shared" si="17"/>
        <v>4179</v>
      </c>
      <c r="O83" s="31"/>
    </row>
    <row r="84" s="1" customFormat="1" ht="24" spans="1:15">
      <c r="A84" s="18">
        <v>79</v>
      </c>
      <c r="B84" s="20" t="s">
        <v>164</v>
      </c>
      <c r="C84" s="21" t="s">
        <v>165</v>
      </c>
      <c r="D84" s="20" t="s">
        <v>43</v>
      </c>
      <c r="E84" s="19">
        <f t="shared" ref="E84:E89" si="20">J84/408</f>
        <v>43.13</v>
      </c>
      <c r="F84" s="20" t="s">
        <v>154</v>
      </c>
      <c r="G84" s="22">
        <v>44764</v>
      </c>
      <c r="H84" s="22">
        <v>45128</v>
      </c>
      <c r="I84" s="19">
        <v>207024</v>
      </c>
      <c r="J84" s="19">
        <v>17597.04</v>
      </c>
      <c r="K84" s="32" t="s">
        <v>21</v>
      </c>
      <c r="L84" s="30" t="s">
        <v>21</v>
      </c>
      <c r="M84" s="29">
        <v>15837.34</v>
      </c>
      <c r="N84" s="29">
        <v>1759.7</v>
      </c>
      <c r="O84" s="31"/>
    </row>
    <row r="85" s="1" customFormat="1" ht="24" spans="1:15">
      <c r="A85" s="18">
        <v>80</v>
      </c>
      <c r="B85" s="20" t="s">
        <v>166</v>
      </c>
      <c r="C85" s="21" t="s">
        <v>167</v>
      </c>
      <c r="D85" s="20" t="s">
        <v>43</v>
      </c>
      <c r="E85" s="19">
        <f t="shared" si="20"/>
        <v>117.7</v>
      </c>
      <c r="F85" s="20" t="s">
        <v>154</v>
      </c>
      <c r="G85" s="22">
        <v>44772</v>
      </c>
      <c r="H85" s="22">
        <v>45136</v>
      </c>
      <c r="I85" s="19">
        <v>564960</v>
      </c>
      <c r="J85" s="19">
        <v>48021.6</v>
      </c>
      <c r="K85" s="32" t="s">
        <v>21</v>
      </c>
      <c r="L85" s="30" t="s">
        <v>21</v>
      </c>
      <c r="M85" s="29">
        <f t="shared" si="19"/>
        <v>43219.44</v>
      </c>
      <c r="N85" s="29">
        <f t="shared" ref="N85:N88" si="21">J85*0.1</f>
        <v>4802.16</v>
      </c>
      <c r="O85" s="31"/>
    </row>
    <row r="86" s="1" customFormat="1" ht="24" spans="1:15">
      <c r="A86" s="18">
        <v>81</v>
      </c>
      <c r="B86" s="20" t="s">
        <v>168</v>
      </c>
      <c r="C86" s="21" t="s">
        <v>169</v>
      </c>
      <c r="D86" s="20" t="s">
        <v>43</v>
      </c>
      <c r="E86" s="19">
        <f t="shared" si="20"/>
        <v>101</v>
      </c>
      <c r="F86" s="20" t="s">
        <v>154</v>
      </c>
      <c r="G86" s="22">
        <v>44777</v>
      </c>
      <c r="H86" s="22">
        <v>45141</v>
      </c>
      <c r="I86" s="19">
        <v>484800</v>
      </c>
      <c r="J86" s="19">
        <v>41208</v>
      </c>
      <c r="K86" s="32" t="s">
        <v>21</v>
      </c>
      <c r="L86" s="30" t="s">
        <v>21</v>
      </c>
      <c r="M86" s="29">
        <f t="shared" si="19"/>
        <v>37087.2</v>
      </c>
      <c r="N86" s="29">
        <f t="shared" si="21"/>
        <v>4120.8</v>
      </c>
      <c r="O86" s="31"/>
    </row>
    <row r="87" s="1" customFormat="1" ht="24" spans="1:15">
      <c r="A87" s="18">
        <v>82</v>
      </c>
      <c r="B87" s="20" t="s">
        <v>170</v>
      </c>
      <c r="C87" s="21" t="s">
        <v>171</v>
      </c>
      <c r="D87" s="20" t="s">
        <v>43</v>
      </c>
      <c r="E87" s="19">
        <f t="shared" si="20"/>
        <v>26.5</v>
      </c>
      <c r="F87" s="20" t="s">
        <v>154</v>
      </c>
      <c r="G87" s="22">
        <v>44778</v>
      </c>
      <c r="H87" s="22">
        <v>45142</v>
      </c>
      <c r="I87" s="19">
        <v>127200</v>
      </c>
      <c r="J87" s="19">
        <v>10812</v>
      </c>
      <c r="K87" s="32" t="s">
        <v>21</v>
      </c>
      <c r="L87" s="30" t="s">
        <v>21</v>
      </c>
      <c r="M87" s="29">
        <f t="shared" si="19"/>
        <v>9730.8</v>
      </c>
      <c r="N87" s="29">
        <f t="shared" si="21"/>
        <v>1081.2</v>
      </c>
      <c r="O87" s="31"/>
    </row>
    <row r="88" s="1" customFormat="1" ht="24" spans="1:15">
      <c r="A88" s="18">
        <v>83</v>
      </c>
      <c r="B88" s="20" t="s">
        <v>172</v>
      </c>
      <c r="C88" s="21" t="s">
        <v>173</v>
      </c>
      <c r="D88" s="20" t="s">
        <v>43</v>
      </c>
      <c r="E88" s="19">
        <f t="shared" si="20"/>
        <v>834.3</v>
      </c>
      <c r="F88" s="20" t="s">
        <v>154</v>
      </c>
      <c r="G88" s="22">
        <v>44797</v>
      </c>
      <c r="H88" s="22">
        <v>45161</v>
      </c>
      <c r="I88" s="19">
        <v>4004640</v>
      </c>
      <c r="J88" s="19">
        <v>340394.4</v>
      </c>
      <c r="K88" s="32" t="s">
        <v>21</v>
      </c>
      <c r="L88" s="30" t="s">
        <v>21</v>
      </c>
      <c r="M88" s="29">
        <f t="shared" si="19"/>
        <v>306354.96</v>
      </c>
      <c r="N88" s="29">
        <f t="shared" si="21"/>
        <v>34039.44</v>
      </c>
      <c r="O88" s="31"/>
    </row>
    <row r="89" s="1" customFormat="1" ht="24" spans="1:15">
      <c r="A89" s="18">
        <v>84</v>
      </c>
      <c r="B89" s="20" t="s">
        <v>174</v>
      </c>
      <c r="C89" s="21" t="s">
        <v>175</v>
      </c>
      <c r="D89" s="20" t="s">
        <v>43</v>
      </c>
      <c r="E89" s="19">
        <f t="shared" si="20"/>
        <v>401.94</v>
      </c>
      <c r="F89" s="20" t="s">
        <v>154</v>
      </c>
      <c r="G89" s="22">
        <v>44800</v>
      </c>
      <c r="H89" s="22">
        <v>45164</v>
      </c>
      <c r="I89" s="19">
        <v>1929312</v>
      </c>
      <c r="J89" s="19">
        <v>163991.52</v>
      </c>
      <c r="K89" s="32" t="s">
        <v>21</v>
      </c>
      <c r="L89" s="30" t="s">
        <v>21</v>
      </c>
      <c r="M89" s="29">
        <v>147592.37</v>
      </c>
      <c r="N89" s="29">
        <v>16399.15</v>
      </c>
      <c r="O89" s="31"/>
    </row>
    <row r="90" s="1" customFormat="1" ht="24" spans="1:15">
      <c r="A90" s="18">
        <v>85</v>
      </c>
      <c r="B90" s="20" t="s">
        <v>176</v>
      </c>
      <c r="C90" s="21" t="s">
        <v>25</v>
      </c>
      <c r="D90" s="20" t="s">
        <v>48</v>
      </c>
      <c r="E90" s="19">
        <f t="shared" ref="E90:E93" si="22">J90/72</f>
        <v>7</v>
      </c>
      <c r="F90" s="20" t="s">
        <v>154</v>
      </c>
      <c r="G90" s="22">
        <v>44652</v>
      </c>
      <c r="H90" s="22">
        <v>45016</v>
      </c>
      <c r="I90" s="19">
        <v>10500</v>
      </c>
      <c r="J90" s="19">
        <v>504</v>
      </c>
      <c r="K90" s="29">
        <f t="shared" ref="K90:K93" si="23">J90*0.35</f>
        <v>176.4</v>
      </c>
      <c r="L90" s="30" t="s">
        <v>21</v>
      </c>
      <c r="M90" s="29">
        <f t="shared" ref="M90:M93" si="24">J90*0.55</f>
        <v>277.2</v>
      </c>
      <c r="N90" s="29">
        <f t="shared" ref="N90:N103" si="25">J90*0.1</f>
        <v>50.4</v>
      </c>
      <c r="O90" s="31"/>
    </row>
    <row r="91" s="1" customFormat="1" ht="24" spans="1:15">
      <c r="A91" s="18">
        <v>86</v>
      </c>
      <c r="B91" s="20" t="s">
        <v>177</v>
      </c>
      <c r="C91" s="21" t="s">
        <v>31</v>
      </c>
      <c r="D91" s="20" t="s">
        <v>48</v>
      </c>
      <c r="E91" s="19">
        <f t="shared" si="22"/>
        <v>4.5</v>
      </c>
      <c r="F91" s="20" t="s">
        <v>154</v>
      </c>
      <c r="G91" s="22">
        <v>44652</v>
      </c>
      <c r="H91" s="22">
        <v>45016</v>
      </c>
      <c r="I91" s="19">
        <v>6750</v>
      </c>
      <c r="J91" s="19">
        <v>324</v>
      </c>
      <c r="K91" s="29">
        <f t="shared" si="23"/>
        <v>113.4</v>
      </c>
      <c r="L91" s="30" t="s">
        <v>21</v>
      </c>
      <c r="M91" s="29">
        <f t="shared" si="24"/>
        <v>178.2</v>
      </c>
      <c r="N91" s="29">
        <f t="shared" si="25"/>
        <v>32.4</v>
      </c>
      <c r="O91" s="31"/>
    </row>
    <row r="92" s="1" customFormat="1" ht="24" spans="1:15">
      <c r="A92" s="18">
        <v>87</v>
      </c>
      <c r="B92" s="20" t="s">
        <v>178</v>
      </c>
      <c r="C92" s="21" t="s">
        <v>72</v>
      </c>
      <c r="D92" s="20" t="s">
        <v>48</v>
      </c>
      <c r="E92" s="19">
        <f t="shared" si="22"/>
        <v>8</v>
      </c>
      <c r="F92" s="20" t="s">
        <v>154</v>
      </c>
      <c r="G92" s="22">
        <v>44652</v>
      </c>
      <c r="H92" s="22">
        <v>45016</v>
      </c>
      <c r="I92" s="19">
        <v>12000</v>
      </c>
      <c r="J92" s="19">
        <v>576</v>
      </c>
      <c r="K92" s="29">
        <f t="shared" si="23"/>
        <v>201.6</v>
      </c>
      <c r="L92" s="30" t="s">
        <v>21</v>
      </c>
      <c r="M92" s="29">
        <f t="shared" si="24"/>
        <v>316.8</v>
      </c>
      <c r="N92" s="29">
        <f t="shared" si="25"/>
        <v>57.6</v>
      </c>
      <c r="O92" s="31"/>
    </row>
    <row r="93" s="1" customFormat="1" ht="24" spans="1:15">
      <c r="A93" s="18">
        <v>88</v>
      </c>
      <c r="B93" s="20" t="s">
        <v>179</v>
      </c>
      <c r="C93" s="21" t="s">
        <v>74</v>
      </c>
      <c r="D93" s="20" t="s">
        <v>48</v>
      </c>
      <c r="E93" s="19">
        <f t="shared" si="22"/>
        <v>434</v>
      </c>
      <c r="F93" s="20" t="s">
        <v>154</v>
      </c>
      <c r="G93" s="22">
        <v>44652</v>
      </c>
      <c r="H93" s="22">
        <v>45016</v>
      </c>
      <c r="I93" s="19">
        <v>651000</v>
      </c>
      <c r="J93" s="19">
        <v>31248</v>
      </c>
      <c r="K93" s="29">
        <f t="shared" si="23"/>
        <v>10936.8</v>
      </c>
      <c r="L93" s="30" t="s">
        <v>21</v>
      </c>
      <c r="M93" s="29">
        <f t="shared" si="24"/>
        <v>17186.4</v>
      </c>
      <c r="N93" s="29">
        <f t="shared" si="25"/>
        <v>3124.8</v>
      </c>
      <c r="O93" s="31"/>
    </row>
    <row r="94" s="1" customFormat="1" ht="36" spans="1:15">
      <c r="A94" s="18">
        <v>89</v>
      </c>
      <c r="B94" s="20" t="s">
        <v>180</v>
      </c>
      <c r="C94" s="21" t="s">
        <v>70</v>
      </c>
      <c r="D94" s="20" t="s">
        <v>84</v>
      </c>
      <c r="E94" s="19">
        <v>90</v>
      </c>
      <c r="F94" s="20" t="s">
        <v>181</v>
      </c>
      <c r="G94" s="22">
        <v>44765</v>
      </c>
      <c r="H94" s="22">
        <v>45129</v>
      </c>
      <c r="I94" s="19">
        <v>450000</v>
      </c>
      <c r="J94" s="19">
        <v>36000</v>
      </c>
      <c r="K94" s="32" t="s">
        <v>21</v>
      </c>
      <c r="L94" s="30" t="s">
        <v>21</v>
      </c>
      <c r="M94" s="29">
        <f t="shared" ref="M94:M103" si="26">J94*0.9</f>
        <v>32400</v>
      </c>
      <c r="N94" s="29">
        <f t="shared" si="25"/>
        <v>3600</v>
      </c>
      <c r="O94" s="29" t="s">
        <v>85</v>
      </c>
    </row>
    <row r="95" s="1" customFormat="1" ht="24" spans="1:15">
      <c r="A95" s="18">
        <v>90</v>
      </c>
      <c r="B95" s="20" t="s">
        <v>182</v>
      </c>
      <c r="C95" s="21" t="s">
        <v>80</v>
      </c>
      <c r="D95" s="22" t="s">
        <v>19</v>
      </c>
      <c r="E95" s="19">
        <f>J95/40</f>
        <v>149</v>
      </c>
      <c r="F95" s="20" t="s">
        <v>183</v>
      </c>
      <c r="G95" s="22">
        <v>44713</v>
      </c>
      <c r="H95" s="22">
        <v>44834</v>
      </c>
      <c r="I95" s="19">
        <v>149000</v>
      </c>
      <c r="J95" s="19">
        <v>5960</v>
      </c>
      <c r="K95" s="29">
        <f>J95*0.35</f>
        <v>2086</v>
      </c>
      <c r="L95" s="30" t="s">
        <v>21</v>
      </c>
      <c r="M95" s="29">
        <f>J95*0.55</f>
        <v>3278</v>
      </c>
      <c r="N95" s="29">
        <f t="shared" si="25"/>
        <v>596</v>
      </c>
      <c r="O95" s="31"/>
    </row>
    <row r="96" s="1" customFormat="1" ht="24" spans="1:15">
      <c r="A96" s="18">
        <v>91</v>
      </c>
      <c r="B96" s="20" t="s">
        <v>184</v>
      </c>
      <c r="C96" s="21" t="s">
        <v>47</v>
      </c>
      <c r="D96" s="22" t="s">
        <v>78</v>
      </c>
      <c r="E96" s="19">
        <f>J96/48</f>
        <v>0.7</v>
      </c>
      <c r="F96" s="20" t="s">
        <v>183</v>
      </c>
      <c r="G96" s="22">
        <v>44713</v>
      </c>
      <c r="H96" s="22">
        <v>44834</v>
      </c>
      <c r="I96" s="19">
        <v>700</v>
      </c>
      <c r="J96" s="19">
        <v>33.6</v>
      </c>
      <c r="K96" s="29">
        <f>J96*0.35</f>
        <v>11.76</v>
      </c>
      <c r="L96" s="30" t="s">
        <v>21</v>
      </c>
      <c r="M96" s="29">
        <f>J96*0.55</f>
        <v>18.48</v>
      </c>
      <c r="N96" s="29">
        <f t="shared" si="25"/>
        <v>3.36</v>
      </c>
      <c r="O96" s="31"/>
    </row>
    <row r="97" s="1" customFormat="1" ht="36" spans="1:15">
      <c r="A97" s="18">
        <v>92</v>
      </c>
      <c r="B97" s="20" t="s">
        <v>185</v>
      </c>
      <c r="C97" s="21" t="s">
        <v>25</v>
      </c>
      <c r="D97" s="20" t="s">
        <v>84</v>
      </c>
      <c r="E97" s="19">
        <v>43.74</v>
      </c>
      <c r="F97" s="20" t="s">
        <v>183</v>
      </c>
      <c r="G97" s="22">
        <v>44776</v>
      </c>
      <c r="H97" s="22">
        <v>45140</v>
      </c>
      <c r="I97" s="19">
        <v>218700</v>
      </c>
      <c r="J97" s="19">
        <v>17496</v>
      </c>
      <c r="K97" s="32" t="s">
        <v>21</v>
      </c>
      <c r="L97" s="30" t="s">
        <v>21</v>
      </c>
      <c r="M97" s="29">
        <f t="shared" si="26"/>
        <v>15746.4</v>
      </c>
      <c r="N97" s="29">
        <f t="shared" si="25"/>
        <v>1749.6</v>
      </c>
      <c r="O97" s="29" t="s">
        <v>85</v>
      </c>
    </row>
    <row r="98" s="1" customFormat="1" ht="36" spans="1:15">
      <c r="A98" s="18">
        <v>94</v>
      </c>
      <c r="B98" s="20" t="s">
        <v>186</v>
      </c>
      <c r="C98" s="21" t="s">
        <v>33</v>
      </c>
      <c r="D98" s="20" t="s">
        <v>84</v>
      </c>
      <c r="E98" s="19">
        <v>47.5</v>
      </c>
      <c r="F98" s="20" t="s">
        <v>183</v>
      </c>
      <c r="G98" s="22">
        <v>44796</v>
      </c>
      <c r="H98" s="22">
        <v>45160</v>
      </c>
      <c r="I98" s="19">
        <v>237500</v>
      </c>
      <c r="J98" s="19">
        <v>19000</v>
      </c>
      <c r="K98" s="32" t="s">
        <v>21</v>
      </c>
      <c r="L98" s="30" t="s">
        <v>21</v>
      </c>
      <c r="M98" s="29">
        <f t="shared" si="26"/>
        <v>17100</v>
      </c>
      <c r="N98" s="29">
        <f t="shared" si="25"/>
        <v>1900</v>
      </c>
      <c r="O98" s="29" t="s">
        <v>85</v>
      </c>
    </row>
    <row r="99" s="1" customFormat="1" ht="36" spans="1:15">
      <c r="A99" s="18">
        <v>95</v>
      </c>
      <c r="B99" s="20" t="s">
        <v>187</v>
      </c>
      <c r="C99" s="21" t="s">
        <v>72</v>
      </c>
      <c r="D99" s="20" t="s">
        <v>84</v>
      </c>
      <c r="E99" s="19">
        <v>3</v>
      </c>
      <c r="F99" s="20" t="s">
        <v>183</v>
      </c>
      <c r="G99" s="22">
        <v>44804</v>
      </c>
      <c r="H99" s="22">
        <v>45168</v>
      </c>
      <c r="I99" s="19">
        <v>15000</v>
      </c>
      <c r="J99" s="19">
        <v>1200</v>
      </c>
      <c r="K99" s="32" t="s">
        <v>21</v>
      </c>
      <c r="L99" s="30" t="s">
        <v>21</v>
      </c>
      <c r="M99" s="29">
        <f t="shared" si="26"/>
        <v>1080</v>
      </c>
      <c r="N99" s="29">
        <f t="shared" si="25"/>
        <v>120</v>
      </c>
      <c r="O99" s="29" t="s">
        <v>85</v>
      </c>
    </row>
    <row r="100" s="1" customFormat="1" ht="36" spans="1:15">
      <c r="A100" s="18">
        <v>98</v>
      </c>
      <c r="B100" s="20" t="s">
        <v>188</v>
      </c>
      <c r="C100" s="21" t="s">
        <v>76</v>
      </c>
      <c r="D100" s="20" t="s">
        <v>84</v>
      </c>
      <c r="E100" s="19">
        <v>91.8</v>
      </c>
      <c r="F100" s="20" t="s">
        <v>183</v>
      </c>
      <c r="G100" s="22">
        <v>44807</v>
      </c>
      <c r="H100" s="22">
        <v>45171</v>
      </c>
      <c r="I100" s="19">
        <v>459000</v>
      </c>
      <c r="J100" s="19">
        <v>36720</v>
      </c>
      <c r="K100" s="32" t="s">
        <v>21</v>
      </c>
      <c r="L100" s="30" t="s">
        <v>21</v>
      </c>
      <c r="M100" s="29">
        <f t="shared" si="26"/>
        <v>33048</v>
      </c>
      <c r="N100" s="29">
        <f t="shared" si="25"/>
        <v>3672</v>
      </c>
      <c r="O100" s="29" t="s">
        <v>85</v>
      </c>
    </row>
    <row r="101" s="1" customFormat="1" ht="48" spans="1:15">
      <c r="A101" s="18">
        <v>93</v>
      </c>
      <c r="B101" s="20" t="s">
        <v>189</v>
      </c>
      <c r="C101" s="21" t="s">
        <v>27</v>
      </c>
      <c r="D101" s="20" t="s">
        <v>110</v>
      </c>
      <c r="E101" s="19">
        <v>172055</v>
      </c>
      <c r="F101" s="20" t="s">
        <v>183</v>
      </c>
      <c r="G101" s="22">
        <v>44776</v>
      </c>
      <c r="H101" s="22">
        <v>45140</v>
      </c>
      <c r="I101" s="19">
        <v>301096.25</v>
      </c>
      <c r="J101" s="19">
        <v>24087.7</v>
      </c>
      <c r="K101" s="32" t="s">
        <v>21</v>
      </c>
      <c r="L101" s="30" t="s">
        <v>21</v>
      </c>
      <c r="M101" s="29">
        <f t="shared" si="26"/>
        <v>21678.93</v>
      </c>
      <c r="N101" s="29">
        <f t="shared" si="25"/>
        <v>2408.77</v>
      </c>
      <c r="O101" s="31" t="s">
        <v>190</v>
      </c>
    </row>
    <row r="102" s="1" customFormat="1" ht="48" spans="1:15">
      <c r="A102" s="18">
        <v>97</v>
      </c>
      <c r="B102" s="20" t="s">
        <v>191</v>
      </c>
      <c r="C102" s="21" t="s">
        <v>35</v>
      </c>
      <c r="D102" s="20" t="s">
        <v>110</v>
      </c>
      <c r="E102" s="19">
        <v>13000</v>
      </c>
      <c r="F102" s="20" t="s">
        <v>183</v>
      </c>
      <c r="G102" s="22">
        <v>44804</v>
      </c>
      <c r="H102" s="22">
        <v>45168</v>
      </c>
      <c r="I102" s="19">
        <v>22750</v>
      </c>
      <c r="J102" s="19">
        <v>1820</v>
      </c>
      <c r="K102" s="32" t="s">
        <v>21</v>
      </c>
      <c r="L102" s="30" t="s">
        <v>21</v>
      </c>
      <c r="M102" s="29">
        <f t="shared" si="26"/>
        <v>1638</v>
      </c>
      <c r="N102" s="29">
        <f t="shared" si="25"/>
        <v>182</v>
      </c>
      <c r="O102" s="31" t="s">
        <v>192</v>
      </c>
    </row>
    <row r="103" s="1" customFormat="1" ht="60" spans="1:15">
      <c r="A103" s="18">
        <v>96</v>
      </c>
      <c r="B103" s="20" t="s">
        <v>193</v>
      </c>
      <c r="C103" s="21" t="s">
        <v>74</v>
      </c>
      <c r="D103" s="20" t="s">
        <v>118</v>
      </c>
      <c r="E103" s="19">
        <v>643040</v>
      </c>
      <c r="F103" s="20" t="s">
        <v>183</v>
      </c>
      <c r="G103" s="22">
        <v>44804</v>
      </c>
      <c r="H103" s="22">
        <v>45168</v>
      </c>
      <c r="I103" s="19">
        <v>803800</v>
      </c>
      <c r="J103" s="19">
        <v>32152</v>
      </c>
      <c r="K103" s="32" t="s">
        <v>21</v>
      </c>
      <c r="L103" s="30" t="s">
        <v>21</v>
      </c>
      <c r="M103" s="29">
        <f t="shared" si="26"/>
        <v>28936.8</v>
      </c>
      <c r="N103" s="29">
        <f t="shared" si="25"/>
        <v>3215.2</v>
      </c>
      <c r="O103" s="31" t="s">
        <v>194</v>
      </c>
    </row>
    <row r="104" s="1" customFormat="1" ht="24" spans="1:15">
      <c r="A104" s="18">
        <v>99</v>
      </c>
      <c r="B104" s="20" t="s">
        <v>195</v>
      </c>
      <c r="C104" s="21" t="s">
        <v>196</v>
      </c>
      <c r="D104" s="20" t="s">
        <v>128</v>
      </c>
      <c r="E104" s="19">
        <v>187.75</v>
      </c>
      <c r="F104" s="20" t="s">
        <v>183</v>
      </c>
      <c r="G104" s="22">
        <v>44785</v>
      </c>
      <c r="H104" s="22">
        <v>45149</v>
      </c>
      <c r="I104" s="19">
        <v>3097875</v>
      </c>
      <c r="J104" s="19">
        <v>98568.75</v>
      </c>
      <c r="K104" s="32" t="s">
        <v>21</v>
      </c>
      <c r="L104" s="30" t="s">
        <v>21</v>
      </c>
      <c r="M104" s="29">
        <v>88711.88</v>
      </c>
      <c r="N104" s="29">
        <v>9856.87</v>
      </c>
      <c r="O104" s="31"/>
    </row>
    <row r="105" s="1" customFormat="1" ht="24" spans="1:15">
      <c r="A105" s="18">
        <v>100</v>
      </c>
      <c r="B105" s="20" t="s">
        <v>197</v>
      </c>
      <c r="C105" s="21" t="s">
        <v>198</v>
      </c>
      <c r="D105" s="20" t="s">
        <v>128</v>
      </c>
      <c r="E105" s="19">
        <v>37.5</v>
      </c>
      <c r="F105" s="20" t="s">
        <v>183</v>
      </c>
      <c r="G105" s="22">
        <v>44807</v>
      </c>
      <c r="H105" s="22">
        <v>45171</v>
      </c>
      <c r="I105" s="19">
        <v>618750</v>
      </c>
      <c r="J105" s="19">
        <v>19687.5</v>
      </c>
      <c r="K105" s="32" t="s">
        <v>21</v>
      </c>
      <c r="L105" s="30" t="s">
        <v>21</v>
      </c>
      <c r="M105" s="29">
        <f t="shared" ref="M105:M107" si="27">J105*0.9</f>
        <v>17718.75</v>
      </c>
      <c r="N105" s="29">
        <f t="shared" ref="N105:N121" si="28">J105*0.1</f>
        <v>1968.75</v>
      </c>
      <c r="O105" s="31"/>
    </row>
    <row r="106" s="1" customFormat="1" ht="24" spans="1:15">
      <c r="A106" s="18">
        <v>101</v>
      </c>
      <c r="B106" s="20" t="s">
        <v>197</v>
      </c>
      <c r="C106" s="21" t="s">
        <v>199</v>
      </c>
      <c r="D106" s="20" t="s">
        <v>128</v>
      </c>
      <c r="E106" s="19">
        <v>14</v>
      </c>
      <c r="F106" s="20" t="s">
        <v>183</v>
      </c>
      <c r="G106" s="22">
        <v>44813</v>
      </c>
      <c r="H106" s="22">
        <v>45177</v>
      </c>
      <c r="I106" s="19">
        <v>231000</v>
      </c>
      <c r="J106" s="19">
        <v>7350</v>
      </c>
      <c r="K106" s="32" t="s">
        <v>21</v>
      </c>
      <c r="L106" s="30" t="s">
        <v>21</v>
      </c>
      <c r="M106" s="29">
        <f t="shared" si="27"/>
        <v>6615</v>
      </c>
      <c r="N106" s="29">
        <f t="shared" si="28"/>
        <v>735</v>
      </c>
      <c r="O106" s="31"/>
    </row>
    <row r="107" s="1" customFormat="1" ht="24" spans="1:15">
      <c r="A107" s="18">
        <v>102</v>
      </c>
      <c r="B107" s="20" t="s">
        <v>200</v>
      </c>
      <c r="C107" s="21" t="s">
        <v>201</v>
      </c>
      <c r="D107" s="20" t="s">
        <v>43</v>
      </c>
      <c r="E107" s="19">
        <f>J107/408</f>
        <v>103.4</v>
      </c>
      <c r="F107" s="20" t="s">
        <v>183</v>
      </c>
      <c r="G107" s="22">
        <v>44778</v>
      </c>
      <c r="H107" s="22">
        <v>45142</v>
      </c>
      <c r="I107" s="19">
        <v>496320</v>
      </c>
      <c r="J107" s="19">
        <v>42187.2</v>
      </c>
      <c r="K107" s="32" t="s">
        <v>21</v>
      </c>
      <c r="L107" s="30" t="s">
        <v>21</v>
      </c>
      <c r="M107" s="29">
        <f t="shared" si="27"/>
        <v>37968.48</v>
      </c>
      <c r="N107" s="29">
        <f t="shared" si="28"/>
        <v>4218.72</v>
      </c>
      <c r="O107" s="31"/>
    </row>
    <row r="108" s="1" customFormat="1" ht="24" spans="1:15">
      <c r="A108" s="18">
        <v>103</v>
      </c>
      <c r="B108" s="20" t="s">
        <v>202</v>
      </c>
      <c r="C108" s="21" t="s">
        <v>106</v>
      </c>
      <c r="D108" s="20" t="s">
        <v>48</v>
      </c>
      <c r="E108" s="19">
        <f t="shared" ref="E108:E112" si="29">J108/72</f>
        <v>175.9</v>
      </c>
      <c r="F108" s="20" t="s">
        <v>183</v>
      </c>
      <c r="G108" s="22">
        <v>44652</v>
      </c>
      <c r="H108" s="22">
        <v>45016</v>
      </c>
      <c r="I108" s="19">
        <v>263850</v>
      </c>
      <c r="J108" s="19">
        <v>12664.8</v>
      </c>
      <c r="K108" s="29">
        <f t="shared" ref="K108:K113" si="30">J108*0.35</f>
        <v>4432.68</v>
      </c>
      <c r="L108" s="30" t="s">
        <v>21</v>
      </c>
      <c r="M108" s="29">
        <f t="shared" ref="M108:M113" si="31">J108*0.55</f>
        <v>6965.64</v>
      </c>
      <c r="N108" s="29">
        <f t="shared" si="28"/>
        <v>1266.48</v>
      </c>
      <c r="O108" s="31"/>
    </row>
    <row r="109" s="1" customFormat="1" ht="24" spans="1:15">
      <c r="A109" s="18">
        <v>104</v>
      </c>
      <c r="B109" s="20" t="s">
        <v>203</v>
      </c>
      <c r="C109" s="21" t="s">
        <v>67</v>
      </c>
      <c r="D109" s="20" t="s">
        <v>48</v>
      </c>
      <c r="E109" s="19">
        <f t="shared" si="29"/>
        <v>148.1</v>
      </c>
      <c r="F109" s="20" t="s">
        <v>183</v>
      </c>
      <c r="G109" s="22">
        <v>44652</v>
      </c>
      <c r="H109" s="22">
        <v>45016</v>
      </c>
      <c r="I109" s="19">
        <v>222150</v>
      </c>
      <c r="J109" s="19">
        <v>10663.2</v>
      </c>
      <c r="K109" s="29">
        <f t="shared" si="30"/>
        <v>3732.12</v>
      </c>
      <c r="L109" s="30" t="s">
        <v>21</v>
      </c>
      <c r="M109" s="29">
        <f t="shared" si="31"/>
        <v>5864.76</v>
      </c>
      <c r="N109" s="29">
        <f t="shared" si="28"/>
        <v>1066.32</v>
      </c>
      <c r="O109" s="31"/>
    </row>
    <row r="110" s="1" customFormat="1" spans="1:15">
      <c r="A110" s="18">
        <v>105</v>
      </c>
      <c r="B110" s="20" t="s">
        <v>204</v>
      </c>
      <c r="C110" s="21" t="s">
        <v>27</v>
      </c>
      <c r="D110" s="20" t="s">
        <v>48</v>
      </c>
      <c r="E110" s="19">
        <f t="shared" si="29"/>
        <v>24.5</v>
      </c>
      <c r="F110" s="20" t="s">
        <v>183</v>
      </c>
      <c r="G110" s="22">
        <v>44652</v>
      </c>
      <c r="H110" s="22">
        <v>45016</v>
      </c>
      <c r="I110" s="19">
        <v>36750</v>
      </c>
      <c r="J110" s="19">
        <v>1764</v>
      </c>
      <c r="K110" s="29">
        <f t="shared" si="30"/>
        <v>617.4</v>
      </c>
      <c r="L110" s="30" t="s">
        <v>21</v>
      </c>
      <c r="M110" s="29">
        <f t="shared" si="31"/>
        <v>970.2</v>
      </c>
      <c r="N110" s="29">
        <f t="shared" si="28"/>
        <v>176.4</v>
      </c>
      <c r="O110" s="31"/>
    </row>
    <row r="111" s="1" customFormat="1" ht="24" spans="1:15">
      <c r="A111" s="18">
        <v>106</v>
      </c>
      <c r="B111" s="20" t="s">
        <v>205</v>
      </c>
      <c r="C111" s="21" t="s">
        <v>33</v>
      </c>
      <c r="D111" s="20" t="s">
        <v>48</v>
      </c>
      <c r="E111" s="19">
        <f t="shared" si="29"/>
        <v>272.1</v>
      </c>
      <c r="F111" s="20" t="s">
        <v>183</v>
      </c>
      <c r="G111" s="22">
        <v>44652</v>
      </c>
      <c r="H111" s="22">
        <v>45016</v>
      </c>
      <c r="I111" s="19">
        <v>408150</v>
      </c>
      <c r="J111" s="19">
        <v>19591.2</v>
      </c>
      <c r="K111" s="29">
        <f t="shared" si="30"/>
        <v>6856.92</v>
      </c>
      <c r="L111" s="30" t="s">
        <v>21</v>
      </c>
      <c r="M111" s="29">
        <f t="shared" si="31"/>
        <v>10775.16</v>
      </c>
      <c r="N111" s="29">
        <f t="shared" si="28"/>
        <v>1959.12</v>
      </c>
      <c r="O111" s="31"/>
    </row>
    <row r="112" s="1" customFormat="1" ht="24" spans="1:15">
      <c r="A112" s="18">
        <v>107</v>
      </c>
      <c r="B112" s="20" t="s">
        <v>206</v>
      </c>
      <c r="C112" s="21" t="s">
        <v>94</v>
      </c>
      <c r="D112" s="20" t="s">
        <v>48</v>
      </c>
      <c r="E112" s="19">
        <f t="shared" si="29"/>
        <v>64.8</v>
      </c>
      <c r="F112" s="20" t="s">
        <v>183</v>
      </c>
      <c r="G112" s="22">
        <v>44652</v>
      </c>
      <c r="H112" s="22">
        <v>45016</v>
      </c>
      <c r="I112" s="19">
        <v>97200</v>
      </c>
      <c r="J112" s="19">
        <v>4665.6</v>
      </c>
      <c r="K112" s="29">
        <f t="shared" si="30"/>
        <v>1632.96</v>
      </c>
      <c r="L112" s="30" t="s">
        <v>21</v>
      </c>
      <c r="M112" s="29">
        <f t="shared" si="31"/>
        <v>2566.08</v>
      </c>
      <c r="N112" s="29">
        <f t="shared" si="28"/>
        <v>466.56</v>
      </c>
      <c r="O112" s="31"/>
    </row>
    <row r="113" s="1" customFormat="1" ht="24" spans="1:15">
      <c r="A113" s="18">
        <v>109</v>
      </c>
      <c r="B113" s="20" t="s">
        <v>207</v>
      </c>
      <c r="C113" s="21" t="s">
        <v>100</v>
      </c>
      <c r="D113" s="22" t="s">
        <v>78</v>
      </c>
      <c r="E113" s="19">
        <f>J113/48</f>
        <v>4</v>
      </c>
      <c r="F113" s="20" t="s">
        <v>208</v>
      </c>
      <c r="G113" s="22">
        <v>44713</v>
      </c>
      <c r="H113" s="22">
        <v>44834</v>
      </c>
      <c r="I113" s="19">
        <v>4000</v>
      </c>
      <c r="J113" s="19">
        <v>192</v>
      </c>
      <c r="K113" s="29">
        <f t="shared" si="30"/>
        <v>67.2</v>
      </c>
      <c r="L113" s="30" t="s">
        <v>21</v>
      </c>
      <c r="M113" s="29">
        <f t="shared" si="31"/>
        <v>105.6</v>
      </c>
      <c r="N113" s="29">
        <f t="shared" si="28"/>
        <v>19.2</v>
      </c>
      <c r="O113" s="31"/>
    </row>
    <row r="114" s="1" customFormat="1" ht="36" spans="1:15">
      <c r="A114" s="18">
        <v>110</v>
      </c>
      <c r="B114" s="20" t="s">
        <v>209</v>
      </c>
      <c r="C114" s="21" t="s">
        <v>80</v>
      </c>
      <c r="D114" s="20" t="s">
        <v>84</v>
      </c>
      <c r="E114" s="19">
        <v>70</v>
      </c>
      <c r="F114" s="20" t="s">
        <v>208</v>
      </c>
      <c r="G114" s="22">
        <v>44748</v>
      </c>
      <c r="H114" s="22">
        <v>45112</v>
      </c>
      <c r="I114" s="19">
        <v>350000</v>
      </c>
      <c r="J114" s="19">
        <v>28000</v>
      </c>
      <c r="K114" s="30" t="s">
        <v>21</v>
      </c>
      <c r="L114" s="30" t="s">
        <v>21</v>
      </c>
      <c r="M114" s="29">
        <f t="shared" ref="M114:M121" si="32">J114*0.9</f>
        <v>25200</v>
      </c>
      <c r="N114" s="29">
        <f t="shared" si="28"/>
        <v>2800</v>
      </c>
      <c r="O114" s="29" t="s">
        <v>85</v>
      </c>
    </row>
    <row r="115" s="1" customFormat="1" ht="36" spans="1:15">
      <c r="A115" s="18">
        <v>111</v>
      </c>
      <c r="B115" s="20" t="s">
        <v>210</v>
      </c>
      <c r="C115" s="21" t="s">
        <v>41</v>
      </c>
      <c r="D115" s="20" t="s">
        <v>84</v>
      </c>
      <c r="E115" s="19">
        <v>20</v>
      </c>
      <c r="F115" s="20" t="s">
        <v>208</v>
      </c>
      <c r="G115" s="22">
        <v>44813</v>
      </c>
      <c r="H115" s="22">
        <v>45177</v>
      </c>
      <c r="I115" s="19">
        <v>100000</v>
      </c>
      <c r="J115" s="19">
        <v>8000</v>
      </c>
      <c r="K115" s="32" t="s">
        <v>21</v>
      </c>
      <c r="L115" s="30" t="s">
        <v>21</v>
      </c>
      <c r="M115" s="29">
        <f t="shared" si="32"/>
        <v>7200</v>
      </c>
      <c r="N115" s="29">
        <f t="shared" si="28"/>
        <v>800</v>
      </c>
      <c r="O115" s="29" t="s">
        <v>85</v>
      </c>
    </row>
    <row r="116" s="1" customFormat="1" ht="96" spans="1:15">
      <c r="A116" s="18">
        <v>112</v>
      </c>
      <c r="B116" s="20" t="s">
        <v>211</v>
      </c>
      <c r="C116" s="21" t="s">
        <v>212</v>
      </c>
      <c r="D116" s="22" t="s">
        <v>213</v>
      </c>
      <c r="E116" s="19">
        <v>32</v>
      </c>
      <c r="F116" s="20" t="s">
        <v>208</v>
      </c>
      <c r="G116" s="22">
        <v>44798</v>
      </c>
      <c r="H116" s="22">
        <v>45162</v>
      </c>
      <c r="I116" s="19">
        <v>635500</v>
      </c>
      <c r="J116" s="19">
        <v>19825</v>
      </c>
      <c r="K116" s="32" t="s">
        <v>21</v>
      </c>
      <c r="L116" s="30" t="s">
        <v>21</v>
      </c>
      <c r="M116" s="29">
        <f t="shared" si="32"/>
        <v>17842.5</v>
      </c>
      <c r="N116" s="29">
        <f t="shared" si="28"/>
        <v>1982.5</v>
      </c>
      <c r="O116" s="22" t="s">
        <v>214</v>
      </c>
    </row>
    <row r="117" s="1" customFormat="1" ht="24" spans="1:15">
      <c r="A117" s="18">
        <v>113</v>
      </c>
      <c r="B117" s="20" t="s">
        <v>215</v>
      </c>
      <c r="C117" s="21" t="s">
        <v>216</v>
      </c>
      <c r="D117" s="22" t="s">
        <v>128</v>
      </c>
      <c r="E117" s="19">
        <v>20</v>
      </c>
      <c r="F117" s="20" t="s">
        <v>208</v>
      </c>
      <c r="G117" s="22">
        <v>44798</v>
      </c>
      <c r="H117" s="22">
        <v>45162</v>
      </c>
      <c r="I117" s="19">
        <v>330000</v>
      </c>
      <c r="J117" s="19">
        <v>10500</v>
      </c>
      <c r="K117" s="32" t="s">
        <v>21</v>
      </c>
      <c r="L117" s="30" t="s">
        <v>21</v>
      </c>
      <c r="M117" s="29">
        <f t="shared" si="32"/>
        <v>9450</v>
      </c>
      <c r="N117" s="29">
        <f t="shared" si="28"/>
        <v>1050</v>
      </c>
      <c r="O117" s="31"/>
    </row>
    <row r="118" s="1" customFormat="1" ht="24" spans="1:15">
      <c r="A118" s="18">
        <v>114</v>
      </c>
      <c r="B118" s="20" t="s">
        <v>217</v>
      </c>
      <c r="C118" s="21" t="s">
        <v>218</v>
      </c>
      <c r="D118" s="22" t="s">
        <v>128</v>
      </c>
      <c r="E118" s="19">
        <v>5</v>
      </c>
      <c r="F118" s="20" t="s">
        <v>208</v>
      </c>
      <c r="G118" s="22">
        <v>44798</v>
      </c>
      <c r="H118" s="22">
        <v>45162</v>
      </c>
      <c r="I118" s="19">
        <v>82500</v>
      </c>
      <c r="J118" s="19">
        <v>2625</v>
      </c>
      <c r="K118" s="32" t="s">
        <v>21</v>
      </c>
      <c r="L118" s="30" t="s">
        <v>21</v>
      </c>
      <c r="M118" s="29">
        <f t="shared" si="32"/>
        <v>2362.5</v>
      </c>
      <c r="N118" s="29">
        <f t="shared" si="28"/>
        <v>262.5</v>
      </c>
      <c r="O118" s="31"/>
    </row>
    <row r="119" s="1" customFormat="1" ht="24" spans="1:15">
      <c r="A119" s="18">
        <v>115</v>
      </c>
      <c r="B119" s="20" t="s">
        <v>219</v>
      </c>
      <c r="C119" s="21" t="s">
        <v>220</v>
      </c>
      <c r="D119" s="20" t="s">
        <v>43</v>
      </c>
      <c r="E119" s="19">
        <f t="shared" ref="E119:E128" si="33">J119/408</f>
        <v>797.1</v>
      </c>
      <c r="F119" s="20" t="s">
        <v>208</v>
      </c>
      <c r="G119" s="22">
        <v>44750</v>
      </c>
      <c r="H119" s="22">
        <v>45114</v>
      </c>
      <c r="I119" s="19">
        <v>3826080</v>
      </c>
      <c r="J119" s="19">
        <v>325216.8</v>
      </c>
      <c r="K119" s="32" t="s">
        <v>21</v>
      </c>
      <c r="L119" s="30" t="s">
        <v>21</v>
      </c>
      <c r="M119" s="29">
        <f t="shared" si="32"/>
        <v>292695.12</v>
      </c>
      <c r="N119" s="29">
        <f t="shared" si="28"/>
        <v>32521.68</v>
      </c>
      <c r="O119" s="31"/>
    </row>
    <row r="120" s="1" customFormat="1" ht="24" spans="1:15">
      <c r="A120" s="18">
        <v>116</v>
      </c>
      <c r="B120" s="20" t="s">
        <v>221</v>
      </c>
      <c r="C120" s="21" t="s">
        <v>222</v>
      </c>
      <c r="D120" s="20" t="s">
        <v>43</v>
      </c>
      <c r="E120" s="19">
        <f t="shared" si="33"/>
        <v>153</v>
      </c>
      <c r="F120" s="20" t="s">
        <v>208</v>
      </c>
      <c r="G120" s="22">
        <v>44750</v>
      </c>
      <c r="H120" s="22">
        <v>45114</v>
      </c>
      <c r="I120" s="19">
        <v>734400</v>
      </c>
      <c r="J120" s="19">
        <v>62424</v>
      </c>
      <c r="K120" s="32" t="s">
        <v>21</v>
      </c>
      <c r="L120" s="30" t="s">
        <v>21</v>
      </c>
      <c r="M120" s="29">
        <f t="shared" si="32"/>
        <v>56181.6</v>
      </c>
      <c r="N120" s="29">
        <f t="shared" si="28"/>
        <v>6242.4</v>
      </c>
      <c r="O120" s="31"/>
    </row>
    <row r="121" s="1" customFormat="1" ht="24" spans="1:15">
      <c r="A121" s="18">
        <v>117</v>
      </c>
      <c r="B121" s="20" t="s">
        <v>223</v>
      </c>
      <c r="C121" s="21" t="s">
        <v>224</v>
      </c>
      <c r="D121" s="20" t="s">
        <v>43</v>
      </c>
      <c r="E121" s="19">
        <f t="shared" si="33"/>
        <v>111.5</v>
      </c>
      <c r="F121" s="20" t="s">
        <v>208</v>
      </c>
      <c r="G121" s="22">
        <v>44750</v>
      </c>
      <c r="H121" s="22">
        <v>45114</v>
      </c>
      <c r="I121" s="19">
        <v>535200</v>
      </c>
      <c r="J121" s="19">
        <v>45492</v>
      </c>
      <c r="K121" s="32" t="s">
        <v>21</v>
      </c>
      <c r="L121" s="30" t="s">
        <v>21</v>
      </c>
      <c r="M121" s="29">
        <f t="shared" si="32"/>
        <v>40942.8</v>
      </c>
      <c r="N121" s="29">
        <f t="shared" si="28"/>
        <v>4549.2</v>
      </c>
      <c r="O121" s="31"/>
    </row>
    <row r="122" s="1" customFormat="1" ht="24" spans="1:15">
      <c r="A122" s="18">
        <v>118</v>
      </c>
      <c r="B122" s="20" t="s">
        <v>225</v>
      </c>
      <c r="C122" s="21" t="s">
        <v>226</v>
      </c>
      <c r="D122" s="20" t="s">
        <v>43</v>
      </c>
      <c r="E122" s="19">
        <f t="shared" si="33"/>
        <v>208.88</v>
      </c>
      <c r="F122" s="20" t="s">
        <v>208</v>
      </c>
      <c r="G122" s="22">
        <v>44750</v>
      </c>
      <c r="H122" s="22">
        <v>45114</v>
      </c>
      <c r="I122" s="19">
        <v>1002624</v>
      </c>
      <c r="J122" s="19">
        <v>85223.04</v>
      </c>
      <c r="K122" s="32" t="s">
        <v>21</v>
      </c>
      <c r="L122" s="30" t="s">
        <v>21</v>
      </c>
      <c r="M122" s="29">
        <v>76700.74</v>
      </c>
      <c r="N122" s="29">
        <v>8522.3</v>
      </c>
      <c r="O122" s="31"/>
    </row>
    <row r="123" s="1" customFormat="1" ht="24" spans="1:15">
      <c r="A123" s="18">
        <v>119</v>
      </c>
      <c r="B123" s="20" t="s">
        <v>227</v>
      </c>
      <c r="C123" s="21" t="s">
        <v>228</v>
      </c>
      <c r="D123" s="20" t="s">
        <v>43</v>
      </c>
      <c r="E123" s="19">
        <f t="shared" si="33"/>
        <v>490.5</v>
      </c>
      <c r="F123" s="20" t="s">
        <v>208</v>
      </c>
      <c r="G123" s="22">
        <v>44751</v>
      </c>
      <c r="H123" s="22">
        <v>45115</v>
      </c>
      <c r="I123" s="19">
        <v>2354400</v>
      </c>
      <c r="J123" s="19">
        <v>200124</v>
      </c>
      <c r="K123" s="32" t="s">
        <v>21</v>
      </c>
      <c r="L123" s="30" t="s">
        <v>21</v>
      </c>
      <c r="M123" s="29">
        <f t="shared" ref="M123:M128" si="34">J123*0.9</f>
        <v>180111.6</v>
      </c>
      <c r="N123" s="29">
        <f t="shared" ref="N123:N135" si="35">J123*0.1</f>
        <v>20012.4</v>
      </c>
      <c r="O123" s="31"/>
    </row>
    <row r="124" s="1" customFormat="1" ht="24" spans="1:15">
      <c r="A124" s="18">
        <v>120</v>
      </c>
      <c r="B124" s="20" t="s">
        <v>229</v>
      </c>
      <c r="C124" s="21" t="s">
        <v>230</v>
      </c>
      <c r="D124" s="20" t="s">
        <v>43</v>
      </c>
      <c r="E124" s="19">
        <f t="shared" si="33"/>
        <v>271</v>
      </c>
      <c r="F124" s="20" t="s">
        <v>208</v>
      </c>
      <c r="G124" s="22">
        <v>44755</v>
      </c>
      <c r="H124" s="22">
        <v>45119</v>
      </c>
      <c r="I124" s="19">
        <v>1300800</v>
      </c>
      <c r="J124" s="19">
        <v>110568</v>
      </c>
      <c r="K124" s="32" t="s">
        <v>21</v>
      </c>
      <c r="L124" s="30" t="s">
        <v>21</v>
      </c>
      <c r="M124" s="29">
        <f t="shared" si="34"/>
        <v>99511.2</v>
      </c>
      <c r="N124" s="29">
        <f t="shared" si="35"/>
        <v>11056.8</v>
      </c>
      <c r="O124" s="31"/>
    </row>
    <row r="125" s="1" customFormat="1" ht="24" spans="1:15">
      <c r="A125" s="18">
        <v>121</v>
      </c>
      <c r="B125" s="20" t="s">
        <v>231</v>
      </c>
      <c r="C125" s="21" t="s">
        <v>232</v>
      </c>
      <c r="D125" s="20" t="s">
        <v>43</v>
      </c>
      <c r="E125" s="19">
        <f t="shared" si="33"/>
        <v>50</v>
      </c>
      <c r="F125" s="20" t="s">
        <v>208</v>
      </c>
      <c r="G125" s="22">
        <v>44765</v>
      </c>
      <c r="H125" s="22">
        <v>45129</v>
      </c>
      <c r="I125" s="19">
        <v>240000</v>
      </c>
      <c r="J125" s="19">
        <v>20400</v>
      </c>
      <c r="K125" s="32" t="s">
        <v>21</v>
      </c>
      <c r="L125" s="30" t="s">
        <v>21</v>
      </c>
      <c r="M125" s="29">
        <f t="shared" si="34"/>
        <v>18360</v>
      </c>
      <c r="N125" s="29">
        <f t="shared" si="35"/>
        <v>2040</v>
      </c>
      <c r="O125" s="31"/>
    </row>
    <row r="126" s="1" customFormat="1" ht="24" spans="1:15">
      <c r="A126" s="18">
        <v>122</v>
      </c>
      <c r="B126" s="20" t="s">
        <v>215</v>
      </c>
      <c r="C126" s="21" t="s">
        <v>233</v>
      </c>
      <c r="D126" s="20" t="s">
        <v>43</v>
      </c>
      <c r="E126" s="19">
        <f t="shared" si="33"/>
        <v>20</v>
      </c>
      <c r="F126" s="20" t="s">
        <v>208</v>
      </c>
      <c r="G126" s="22">
        <v>44798</v>
      </c>
      <c r="H126" s="22">
        <v>45162</v>
      </c>
      <c r="I126" s="19">
        <v>96000</v>
      </c>
      <c r="J126" s="19">
        <v>8160</v>
      </c>
      <c r="K126" s="32" t="s">
        <v>21</v>
      </c>
      <c r="L126" s="30" t="s">
        <v>21</v>
      </c>
      <c r="M126" s="29">
        <f t="shared" si="34"/>
        <v>7344</v>
      </c>
      <c r="N126" s="29">
        <f t="shared" si="35"/>
        <v>816</v>
      </c>
      <c r="O126" s="31"/>
    </row>
    <row r="127" s="1" customFormat="1" ht="24" spans="1:15">
      <c r="A127" s="18">
        <v>123</v>
      </c>
      <c r="B127" s="20" t="s">
        <v>217</v>
      </c>
      <c r="C127" s="21" t="s">
        <v>234</v>
      </c>
      <c r="D127" s="20" t="s">
        <v>43</v>
      </c>
      <c r="E127" s="19">
        <f t="shared" si="33"/>
        <v>5</v>
      </c>
      <c r="F127" s="20" t="s">
        <v>208</v>
      </c>
      <c r="G127" s="22">
        <v>44798</v>
      </c>
      <c r="H127" s="22">
        <v>45162</v>
      </c>
      <c r="I127" s="19">
        <v>24000</v>
      </c>
      <c r="J127" s="19">
        <v>2040</v>
      </c>
      <c r="K127" s="32" t="s">
        <v>21</v>
      </c>
      <c r="L127" s="30" t="s">
        <v>21</v>
      </c>
      <c r="M127" s="29">
        <f t="shared" si="34"/>
        <v>1836</v>
      </c>
      <c r="N127" s="29">
        <f t="shared" si="35"/>
        <v>204</v>
      </c>
      <c r="O127" s="31"/>
    </row>
    <row r="128" s="1" customFormat="1" ht="24" spans="1:15">
      <c r="A128" s="18">
        <v>124</v>
      </c>
      <c r="B128" s="20" t="s">
        <v>235</v>
      </c>
      <c r="C128" s="21" t="s">
        <v>236</v>
      </c>
      <c r="D128" s="20" t="s">
        <v>43</v>
      </c>
      <c r="E128" s="19">
        <f t="shared" si="33"/>
        <v>35</v>
      </c>
      <c r="F128" s="20" t="s">
        <v>208</v>
      </c>
      <c r="G128" s="22">
        <v>44814</v>
      </c>
      <c r="H128" s="22">
        <v>45178</v>
      </c>
      <c r="I128" s="19">
        <v>168000</v>
      </c>
      <c r="J128" s="19">
        <v>14280</v>
      </c>
      <c r="K128" s="32" t="s">
        <v>21</v>
      </c>
      <c r="L128" s="30" t="s">
        <v>21</v>
      </c>
      <c r="M128" s="29">
        <f t="shared" si="34"/>
        <v>12852</v>
      </c>
      <c r="N128" s="29">
        <f t="shared" si="35"/>
        <v>1428</v>
      </c>
      <c r="O128" s="31"/>
    </row>
    <row r="129" s="1" customFormat="1" spans="1:15">
      <c r="A129" s="18">
        <v>125</v>
      </c>
      <c r="B129" s="20" t="s">
        <v>237</v>
      </c>
      <c r="C129" s="21" t="s">
        <v>238</v>
      </c>
      <c r="D129" s="22" t="s">
        <v>19</v>
      </c>
      <c r="E129" s="19">
        <f t="shared" ref="E129:E134" si="36">J129/40</f>
        <v>862</v>
      </c>
      <c r="F129" s="20" t="s">
        <v>239</v>
      </c>
      <c r="G129" s="22">
        <v>44713</v>
      </c>
      <c r="H129" s="22">
        <v>44834</v>
      </c>
      <c r="I129" s="19">
        <v>862000</v>
      </c>
      <c r="J129" s="19">
        <v>34480</v>
      </c>
      <c r="K129" s="29">
        <f t="shared" ref="K129:K134" si="37">J129*0.35</f>
        <v>12068</v>
      </c>
      <c r="L129" s="30" t="s">
        <v>21</v>
      </c>
      <c r="M129" s="29">
        <f t="shared" ref="M129:M134" si="38">J129*0.55</f>
        <v>18964</v>
      </c>
      <c r="N129" s="29">
        <f t="shared" si="35"/>
        <v>3448</v>
      </c>
      <c r="O129" s="31"/>
    </row>
    <row r="130" s="1" customFormat="1" spans="1:15">
      <c r="A130" s="18">
        <v>126</v>
      </c>
      <c r="B130" s="20" t="s">
        <v>240</v>
      </c>
      <c r="C130" s="21" t="s">
        <v>241</v>
      </c>
      <c r="D130" s="22" t="s">
        <v>19</v>
      </c>
      <c r="E130" s="19">
        <f t="shared" si="36"/>
        <v>91</v>
      </c>
      <c r="F130" s="20" t="s">
        <v>239</v>
      </c>
      <c r="G130" s="22">
        <v>44713</v>
      </c>
      <c r="H130" s="22">
        <v>44834</v>
      </c>
      <c r="I130" s="19">
        <v>91000</v>
      </c>
      <c r="J130" s="19">
        <v>3640</v>
      </c>
      <c r="K130" s="29">
        <f t="shared" si="37"/>
        <v>1274</v>
      </c>
      <c r="L130" s="30" t="s">
        <v>21</v>
      </c>
      <c r="M130" s="29">
        <f t="shared" si="38"/>
        <v>2002</v>
      </c>
      <c r="N130" s="29">
        <f t="shared" si="35"/>
        <v>364</v>
      </c>
      <c r="O130" s="31"/>
    </row>
    <row r="131" s="1" customFormat="1" spans="1:15">
      <c r="A131" s="18">
        <v>127</v>
      </c>
      <c r="B131" s="20" t="s">
        <v>242</v>
      </c>
      <c r="C131" s="21" t="s">
        <v>243</v>
      </c>
      <c r="D131" s="22" t="s">
        <v>19</v>
      </c>
      <c r="E131" s="19">
        <f t="shared" si="36"/>
        <v>397</v>
      </c>
      <c r="F131" s="20" t="s">
        <v>239</v>
      </c>
      <c r="G131" s="22">
        <v>44713</v>
      </c>
      <c r="H131" s="22">
        <v>44834</v>
      </c>
      <c r="I131" s="19">
        <v>397000</v>
      </c>
      <c r="J131" s="19">
        <v>15880</v>
      </c>
      <c r="K131" s="29">
        <f t="shared" si="37"/>
        <v>5558</v>
      </c>
      <c r="L131" s="30" t="s">
        <v>21</v>
      </c>
      <c r="M131" s="29">
        <f t="shared" si="38"/>
        <v>8734</v>
      </c>
      <c r="N131" s="29">
        <f t="shared" si="35"/>
        <v>1588</v>
      </c>
      <c r="O131" s="31"/>
    </row>
    <row r="132" s="1" customFormat="1" spans="1:15">
      <c r="A132" s="18">
        <v>128</v>
      </c>
      <c r="B132" s="20" t="s">
        <v>244</v>
      </c>
      <c r="C132" s="21" t="s">
        <v>245</v>
      </c>
      <c r="D132" s="22" t="s">
        <v>19</v>
      </c>
      <c r="E132" s="19">
        <f t="shared" si="36"/>
        <v>95</v>
      </c>
      <c r="F132" s="20" t="s">
        <v>239</v>
      </c>
      <c r="G132" s="22">
        <v>44713</v>
      </c>
      <c r="H132" s="22">
        <v>44834</v>
      </c>
      <c r="I132" s="29">
        <v>95000</v>
      </c>
      <c r="J132" s="29">
        <v>3800</v>
      </c>
      <c r="K132" s="29">
        <f t="shared" si="37"/>
        <v>1330</v>
      </c>
      <c r="L132" s="30" t="s">
        <v>21</v>
      </c>
      <c r="M132" s="29">
        <f t="shared" si="38"/>
        <v>2090</v>
      </c>
      <c r="N132" s="29">
        <f t="shared" si="35"/>
        <v>380</v>
      </c>
      <c r="O132" s="31"/>
    </row>
    <row r="133" s="1" customFormat="1" spans="1:15">
      <c r="A133" s="18">
        <v>129</v>
      </c>
      <c r="B133" s="20" t="s">
        <v>246</v>
      </c>
      <c r="C133" s="21" t="s">
        <v>87</v>
      </c>
      <c r="D133" s="22" t="s">
        <v>19</v>
      </c>
      <c r="E133" s="19">
        <f t="shared" si="36"/>
        <v>63</v>
      </c>
      <c r="F133" s="20" t="s">
        <v>239</v>
      </c>
      <c r="G133" s="22">
        <v>44713</v>
      </c>
      <c r="H133" s="22">
        <v>44834</v>
      </c>
      <c r="I133" s="29">
        <v>63000</v>
      </c>
      <c r="J133" s="29">
        <v>2520</v>
      </c>
      <c r="K133" s="29">
        <f t="shared" si="37"/>
        <v>882</v>
      </c>
      <c r="L133" s="30" t="s">
        <v>21</v>
      </c>
      <c r="M133" s="29">
        <f t="shared" si="38"/>
        <v>1386</v>
      </c>
      <c r="N133" s="29">
        <f t="shared" si="35"/>
        <v>252</v>
      </c>
      <c r="O133" s="31"/>
    </row>
    <row r="134" s="1" customFormat="1" ht="24" spans="1:15">
      <c r="A134" s="18">
        <v>130</v>
      </c>
      <c r="B134" s="20" t="s">
        <v>247</v>
      </c>
      <c r="C134" s="21" t="s">
        <v>98</v>
      </c>
      <c r="D134" s="22" t="s">
        <v>19</v>
      </c>
      <c r="E134" s="19">
        <f t="shared" si="36"/>
        <v>136</v>
      </c>
      <c r="F134" s="20" t="s">
        <v>239</v>
      </c>
      <c r="G134" s="22">
        <v>44793</v>
      </c>
      <c r="H134" s="22">
        <v>44895</v>
      </c>
      <c r="I134" s="29">
        <v>136000</v>
      </c>
      <c r="J134" s="29">
        <v>5440</v>
      </c>
      <c r="K134" s="29">
        <f t="shared" si="37"/>
        <v>1904</v>
      </c>
      <c r="L134" s="30" t="s">
        <v>21</v>
      </c>
      <c r="M134" s="29">
        <f t="shared" si="38"/>
        <v>2992</v>
      </c>
      <c r="N134" s="29">
        <f t="shared" si="35"/>
        <v>544</v>
      </c>
      <c r="O134" s="31"/>
    </row>
    <row r="135" s="1" customFormat="1" ht="24" spans="1:15">
      <c r="A135" s="18">
        <v>131</v>
      </c>
      <c r="B135" s="20" t="s">
        <v>248</v>
      </c>
      <c r="C135" s="21" t="s">
        <v>249</v>
      </c>
      <c r="D135" s="20" t="s">
        <v>250</v>
      </c>
      <c r="E135" s="19">
        <v>317.3</v>
      </c>
      <c r="F135" s="20" t="s">
        <v>239</v>
      </c>
      <c r="G135" s="22">
        <v>44783</v>
      </c>
      <c r="H135" s="22">
        <v>45147</v>
      </c>
      <c r="I135" s="29">
        <v>10153600</v>
      </c>
      <c r="J135" s="29">
        <v>301435</v>
      </c>
      <c r="K135" s="32" t="s">
        <v>21</v>
      </c>
      <c r="L135" s="30" t="s">
        <v>21</v>
      </c>
      <c r="M135" s="29">
        <f>J135*0.9</f>
        <v>271291.5</v>
      </c>
      <c r="N135" s="29">
        <f t="shared" si="35"/>
        <v>30143.5</v>
      </c>
      <c r="O135" s="31"/>
    </row>
  </sheetData>
  <mergeCells count="2">
    <mergeCell ref="A1:O1"/>
    <mergeCell ref="A3:N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admin017</dc:creator>
  <cp:lastModifiedBy>admin017</cp:lastModifiedBy>
  <dcterms:created xsi:type="dcterms:W3CDTF">2022-11-04T09:18:33Z</dcterms:created>
  <dcterms:modified xsi:type="dcterms:W3CDTF">2022-11-04T09:19:30Z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E179356BDA2840F1BACFF9518AEF7FAF</vt:lpwstr>
  </property>
  <property fmtid="{D5CDD505-2E9C-101B-9397-08002B2CF9AE}" pid="3" name="KSOProductBuildVer">
    <vt:lpwstr>2052-11.8.2.10972</vt:lpwstr>
  </property>
</Properties>
</file>